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'BS'!$A$1:$F$71</definedName>
    <definedName name="_xlnm.Print_Area" localSheetId="3">'CF'!$A$1:$E$73</definedName>
    <definedName name="_xlnm.Print_Area" localSheetId="2">'Equity'!$A$1:$L$78</definedName>
    <definedName name="_xlnm.Print_Area" localSheetId="4">'Notes'!$A$1:$O$261</definedName>
  </definedNames>
  <calcPr fullCalcOnLoad="1"/>
</workbook>
</file>

<file path=xl/sharedStrings.xml><?xml version="1.0" encoding="utf-8"?>
<sst xmlns="http://schemas.openxmlformats.org/spreadsheetml/2006/main" count="533" uniqueCount="364">
  <si>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</si>
  <si>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</si>
  <si>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</si>
  <si>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</si>
  <si>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</si>
  <si>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</si>
  <si>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</si>
  <si>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</si>
  <si>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</si>
  <si>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</si>
  <si>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</si>
  <si>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</si>
  <si>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</si>
  <si>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</si>
  <si>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</si>
  <si>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</si>
  <si>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</si>
  <si>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</si>
  <si>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</si>
  <si>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</si>
  <si>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</si>
  <si>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</si>
  <si>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</si>
  <si>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</si>
  <si>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</si>
  <si>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</si>
  <si>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</si>
  <si>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</si>
  <si>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</si>
  <si>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</si>
  <si>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</si>
  <si>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</si>
  <si>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</si>
  <si>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</si>
  <si>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</si>
  <si>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</si>
  <si>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</si>
  <si>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</si>
  <si>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</si>
  <si>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</si>
  <si>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</si>
  <si>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</si>
  <si>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</si>
  <si>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</si>
  <si>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</si>
  <si>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</si>
  <si>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</si>
  <si>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</si>
  <si>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</si>
  <si>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</si>
  <si>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</si>
  <si>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</si>
  <si>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</si>
  <si>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</si>
  <si>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</si>
  <si>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</si>
  <si>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</si>
  <si>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</si>
  <si>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</si>
  <si>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</si>
  <si>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</si>
  <si>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</si>
  <si>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</si>
  <si>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</si>
  <si>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</si>
  <si>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</si>
  <si>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</si>
  <si>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</si>
  <si>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</si>
  <si>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</si>
  <si>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</si>
  <si>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</si>
  <si>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</si>
  <si>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</si>
  <si>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</si>
  <si>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</si>
  <si>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</si>
  <si>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</si>
  <si>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</si>
  <si>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</si>
  <si>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</si>
  <si>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</si>
  <si>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</si>
  <si>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</si>
  <si>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</si>
  <si>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</si>
  <si>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</si>
  <si>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</si>
  <si>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</si>
  <si>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</si>
  <si>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</si>
  <si>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</si>
  <si>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</si>
  <si>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</si>
  <si>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</si>
  <si>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</si>
  <si>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</si>
  <si>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</si>
  <si>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CASH FLOWS FROM FINANCING ACTIVITIES</t>
  </si>
  <si>
    <t>Interest paid</t>
  </si>
  <si>
    <t>Net Change in Cash &amp; Cash Equivalents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</si>
  <si>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</si>
  <si>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</si>
  <si>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</si>
  <si>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</si>
  <si>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</si>
  <si>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</si>
  <si>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</si>
  <si>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</si>
  <si>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</si>
  <si>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</si>
  <si>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</si>
  <si>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</si>
  <si>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</si>
  <si>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</si>
  <si>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</si>
  <si>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</si>
  <si>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</si>
  <si>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</si>
  <si>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</si>
  <si>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</si>
  <si>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</si>
  <si>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</si>
  <si>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</si>
  <si>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</si>
  <si>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</si>
  <si>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</si>
  <si>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</si>
  <si>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</si>
  <si>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</si>
  <si>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</si>
  <si>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</si>
  <si>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</si>
  <si>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</si>
  <si>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</si>
  <si>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</si>
  <si>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</si>
  <si>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</si>
  <si>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</si>
  <si>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</si>
  <si>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</si>
  <si>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</si>
  <si>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</si>
  <si>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</si>
  <si>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</si>
  <si>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</si>
  <si>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</si>
  <si>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</si>
  <si>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</si>
  <si>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</si>
  <si>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</si>
  <si>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</si>
  <si>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</si>
  <si>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</si>
  <si>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</si>
  <si>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</si>
  <si>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</si>
  <si>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</si>
  <si>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</si>
  <si>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</si>
  <si>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</si>
  <si>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</si>
  <si>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</si>
  <si>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</si>
  <si>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</si>
  <si>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</si>
  <si>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</si>
  <si>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</si>
  <si>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</si>
  <si>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</si>
  <si>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</si>
  <si>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</si>
  <si>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</si>
  <si>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</si>
  <si>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</si>
  <si>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</si>
  <si>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</si>
  <si>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</si>
  <si>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</si>
  <si>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</si>
  <si>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</si>
  <si>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</si>
  <si>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</si>
  <si>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</si>
  <si>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</si>
  <si>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</si>
  <si>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</si>
  <si>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</si>
  <si>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</si>
  <si>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</si>
  <si>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</si>
  <si>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</si>
  <si>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</si>
  <si>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</si>
  <si>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</si>
  <si>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</si>
  <si>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</si>
  <si>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</si>
  <si>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</si>
  <si>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</si>
  <si>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</si>
  <si>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</si>
  <si>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</si>
  <si>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</si>
  <si>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</si>
  <si>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</si>
  <si>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</si>
  <si>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</si>
  <si>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</si>
  <si>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</si>
  <si>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The condensed consolidated balance sheet should be read in conjunction with the audited financial statements for the year ended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</si>
  <si>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</si>
  <si>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</si>
  <si>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</si>
  <si>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</si>
  <si>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</si>
  <si>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</si>
  <si>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</si>
  <si>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</si>
  <si>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</si>
  <si>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</si>
  <si>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</si>
  <si>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</si>
  <si>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Prepaid lease payments</t>
  </si>
  <si>
    <t>Equity Component of</t>
  </si>
  <si>
    <t>RCCPS-B</t>
  </si>
  <si>
    <t>Foreign exchange differences</t>
  </si>
  <si>
    <t>Adjustments for :-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</si>
  <si>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</si>
  <si>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</si>
  <si>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</si>
  <si>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</si>
  <si>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</si>
  <si>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</si>
  <si>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</si>
  <si>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Other expenses</t>
  </si>
  <si>
    <t>Due from associates, net</t>
  </si>
  <si>
    <t>Depreciation on property, plant and equipment</t>
  </si>
  <si>
    <t>Impairment of short term investments</t>
  </si>
  <si>
    <t>Additional investment in a subsidiary</t>
  </si>
  <si>
    <t>At 1 July 2008</t>
  </si>
  <si>
    <t>Cancellation of ICB</t>
  </si>
  <si>
    <t>accompanying explanatory notes attached to the interim financial statements.</t>
  </si>
  <si>
    <t xml:space="preserve">The effective tax rate of the Group for the current period to date is disproportionate to the statutory tax rate due to tax on profits of  </t>
  </si>
  <si>
    <t>holders of the Company (RM'000)</t>
  </si>
  <si>
    <t>equity holders of the Company</t>
  </si>
  <si>
    <t>Equity holders of the Company</t>
  </si>
  <si>
    <t>Minority interests</t>
  </si>
  <si>
    <t>Bad debts recovered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</si>
  <si>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</si>
  <si>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</si>
  <si>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</si>
  <si>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</si>
  <si>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 xml:space="preserve">At Book value </t>
  </si>
  <si>
    <t>Allowance for doubtful debts</t>
  </si>
  <si>
    <t xml:space="preserve">      equity holders of the Company</t>
  </si>
  <si>
    <t xml:space="preserve">The condensed consolidated income statements should be read in conjunction with the audited financial statements </t>
  </si>
  <si>
    <t>Non-current asset classified as held for sale</t>
  </si>
  <si>
    <t>Reversal of allowance for doubtful debts</t>
  </si>
  <si>
    <t>Redemption of debt instruments</t>
  </si>
  <si>
    <t>As previously stated</t>
  </si>
  <si>
    <t>At 1 July 2008 (restated)</t>
  </si>
  <si>
    <t>Issue of ordinary shares</t>
  </si>
  <si>
    <t>Conversion of ICULS</t>
  </si>
  <si>
    <t>Prior year adjustment</t>
  </si>
  <si>
    <t>Liabilities directly associated with assets classified as held for sale</t>
  </si>
  <si>
    <t>period to date</t>
  </si>
  <si>
    <t>for the year ended 30 June 2009 and the accompanying explanatory notes attached to the interim financial statements.</t>
  </si>
  <si>
    <t>30 June 2009 and the accompanying explanatory notes attached to the interim financial statements.</t>
  </si>
  <si>
    <t>Due to affiliated companies, net</t>
  </si>
  <si>
    <t>Gain on disposal of subsidiaries</t>
  </si>
  <si>
    <t>Impairment of intangible asset</t>
  </si>
  <si>
    <t>Loss on disposal of short term investment</t>
  </si>
  <si>
    <t>Net cash (used in)/generated from operating activities</t>
  </si>
  <si>
    <t>Proceeds from disposal of subsidiaries</t>
  </si>
  <si>
    <t>Net cash generated from/(used in) investing activities</t>
  </si>
  <si>
    <t>Repayment from disposed subsidiaries</t>
  </si>
  <si>
    <t>Net cash generated from/(used in) financing activities</t>
  </si>
  <si>
    <t>Cash &amp; Cash Equivalents at end of period</t>
  </si>
  <si>
    <t>Cash &amp; cash equivalents at the end of the financial period comprise the following:</t>
  </si>
  <si>
    <t>Period To Date</t>
  </si>
  <si>
    <t>year ended 30 June 2009 and the accompanying explanatory notes attached to the interim financial statements .</t>
  </si>
  <si>
    <t>At 1 July 2009</t>
  </si>
  <si>
    <t xml:space="preserve"> representing net expenses</t>
  </si>
  <si>
    <t xml:space="preserve"> recognised directly in equity</t>
  </si>
  <si>
    <t>Total recognised income</t>
  </si>
  <si>
    <t>Disposal of subsidiaries</t>
  </si>
  <si>
    <t>Loss during the period</t>
  </si>
  <si>
    <t>Total recognised loss</t>
  </si>
  <si>
    <t>Additioal investment in a subsidiary</t>
  </si>
  <si>
    <t xml:space="preserve">The condensed consolidated statement of changes in equity should be read in conjunction with the audited financial statements for the year ended 30 June 2009 and the </t>
  </si>
  <si>
    <t>30 June 2009.  These explanatory notes attached to the interim financial statements provide an explanation of events and</t>
  </si>
  <si>
    <t>since the year ended 30 June 2009.</t>
  </si>
  <si>
    <t>30 June 2009.</t>
  </si>
  <si>
    <t>The auditors' report on the financial statements for the year ended 30 June 2009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</si>
  <si>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</si>
  <si>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</si>
  <si>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No dividend has been paid and/or recommended for the current financial period to date.</t>
  </si>
  <si>
    <t>Segmental Information (Cont'd)</t>
  </si>
  <si>
    <t>the year ended 30 June 2009.</t>
  </si>
  <si>
    <t>There were no changes in other contingent liabilities and contingent assets since the last annual balance sheet as at 30 June 2009.</t>
  </si>
  <si>
    <t>There were no sale of unquoted investments and properties for the current financial period to date.</t>
  </si>
  <si>
    <t>Company by the weighted average number of ordinary shares in issue during the quarter held by the Company.</t>
  </si>
  <si>
    <t>During the financial quarter, the Company did not enter into any agreement to dispose part or the entire equity interest in MA Realty</t>
  </si>
  <si>
    <t xml:space="preserve"> and expenses for the period</t>
  </si>
  <si>
    <t>30 Jun 2009</t>
  </si>
  <si>
    <t>Deposits with financial institutions *</t>
  </si>
  <si>
    <t>Cash and bank balances *</t>
  </si>
  <si>
    <t>Loss before tax</t>
  </si>
  <si>
    <t>Loss for the period</t>
  </si>
  <si>
    <t>(Restated)</t>
  </si>
  <si>
    <t>Proceeds from disposal of short term investments</t>
  </si>
  <si>
    <t>Cash &amp; Cash Equivalents at beginning of year</t>
  </si>
  <si>
    <t>* excluding trust monies not available for use</t>
  </si>
  <si>
    <t>treasury shares and resale of treasury shares in the current quarter.</t>
  </si>
  <si>
    <t>Loss after tax</t>
  </si>
  <si>
    <t>There were no changes in the Composition of the Group for the current financial period to date.</t>
  </si>
  <si>
    <t>Impairment during the quarter</t>
  </si>
  <si>
    <t>For the Third Quarter Ended 31 March 2010</t>
  </si>
  <si>
    <t>31 Mar 2010</t>
  </si>
  <si>
    <t>31 Mar 2009</t>
  </si>
  <si>
    <t>Operating loss</t>
  </si>
  <si>
    <t>Loss per share attributable to</t>
  </si>
  <si>
    <t>As at 31 March 2010</t>
  </si>
  <si>
    <t>At 31 March 2010</t>
  </si>
  <si>
    <t>Redemption of RCCPS-B</t>
  </si>
  <si>
    <t>Additions of ICULS</t>
  </si>
  <si>
    <t>Comparative period ended 31 March 2009</t>
  </si>
  <si>
    <t>At 31 March 2009</t>
  </si>
  <si>
    <t>For the period ended 31 March 2010</t>
  </si>
  <si>
    <t>Impairment of land held for property development</t>
  </si>
  <si>
    <t xml:space="preserve">Decrease in land held for property development </t>
  </si>
  <si>
    <t>Redemption of loan stock</t>
  </si>
  <si>
    <t>There were no material events subsequent to the end of the current financial period to date except for the following:</t>
  </si>
  <si>
    <t xml:space="preserve">The Company had on 9 April 2010 entered into Sale and Purchase Agreement ("SPA") with Jelita Timur Sdn Bhd for the disposal of </t>
  </si>
  <si>
    <t xml:space="preserve">the entire 100% equity interest consisting of 29,904,232 ordinary shares of RM1.00 each in Dairy Maid Resort &amp; Recreation Sdn Bhd </t>
  </si>
  <si>
    <t>for a total consideration of RM30,152,187 subject to adjustments and other terms and conditions of the SPA.</t>
  </si>
  <si>
    <t>Capital Commitments not provided for in the interim financial statements as at 31 March 2010 are as follows:</t>
  </si>
  <si>
    <t>The Group's revenue for the current quarter ended 31 March 2010 was higher at RM91.0 million from RM75.0 million in the preceding</t>
  </si>
  <si>
    <t>quarter ended 31 December 2009.  The increase in Group's revenue was mainly due to higher sales registered by  property division.</t>
  </si>
  <si>
    <t>The loss after taxation of the Company for the current quarter ended 31 March 2010 amounted to RM41.2 million as compared to a</t>
  </si>
  <si>
    <t>loss after tax of RM4.9 million reported in the preceding quarter ended 31 December 2009.   This was mainly due to loss on disposal</t>
  </si>
  <si>
    <t>of marketable securities.</t>
  </si>
  <si>
    <t xml:space="preserve">The Group's  loss before taxation for the current quarter ended 31 March 2010 amounted to RM39.0 million as compared </t>
  </si>
  <si>
    <t>to a loss before tax of RM3.7 million reported in the preceding quarter ended 31 December 2009.  This was mainly due to loss on</t>
  </si>
  <si>
    <t>disposal of marketable securities of RM42.9 million.</t>
  </si>
  <si>
    <t>The Group's  results for the financial year ending 30 June 2010 will be impacted adversely by the disposal of marketable securities</t>
  </si>
  <si>
    <t>to meet its debts repayment obligations.</t>
  </si>
  <si>
    <t>Investment in quoted securities as at 31 March 2010:</t>
  </si>
  <si>
    <t>Disposals during the quarter</t>
  </si>
  <si>
    <t>As at 31 March 2010, the Group borrowings are as follows :</t>
  </si>
  <si>
    <t>No dividend has been declared for the current financial period ended 31 March 2010 (31 March 2009: Nil).</t>
  </si>
  <si>
    <t>Loss Per Share</t>
  </si>
  <si>
    <t>Basic loss per share amounts are calculated by dividing loss for the quarter attributable to ordinary equity holders of the</t>
  </si>
  <si>
    <t>Loss attributable to ordinary equity</t>
  </si>
  <si>
    <t>Basic loss per share (Sen)</t>
  </si>
  <si>
    <t>For the purpose of calculating diluted loss per share, the loss for the period attributable to ordinary equity holders of the</t>
  </si>
  <si>
    <t xml:space="preserve">Company and the weighted average number of ordinary shares in issue during the quarter have been adjusted for the dilutive </t>
  </si>
  <si>
    <t>effects of all potential ordinary shares, i.e. ICULS and ICB.</t>
  </si>
  <si>
    <t xml:space="preserve">Adjusted loss attributable to ordinary </t>
  </si>
  <si>
    <t>Diluted loss per share (Sen)</t>
  </si>
  <si>
    <t>Warrant have been excluded in the calculation of diluted loss per share as they are anti-dilutive.</t>
  </si>
  <si>
    <t>21 May 2010</t>
  </si>
  <si>
    <t xml:space="preserve">Kuala Lumpur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</si>
</sst>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#,##0.0_);\(#,##0.0\)"/>
    <numFmt numFmtId="183" formatCode="0.0"/>
    <numFmt numFmtId="184" formatCode="0.000%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2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80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1" fillId="0" borderId="0" xfId="15" applyNumberFormat="1" applyFont="1" applyFill="1" applyAlignment="1" quotePrefix="1">
      <alignment horizontal="center"/>
    </xf>
    <xf numFmtId="180" fontId="1" fillId="0" borderId="0" xfId="15" applyNumberFormat="1" applyFont="1" applyFill="1" applyAlignment="1">
      <alignment horizontal="center"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80" fontId="2" fillId="0" borderId="2" xfId="15" applyNumberFormat="1" applyFont="1" applyFill="1" applyBorder="1" applyAlignment="1">
      <alignment/>
    </xf>
    <xf numFmtId="180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179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 horizontal="right"/>
    </xf>
    <xf numFmtId="181" fontId="2" fillId="0" borderId="0" xfId="15" applyNumberFormat="1" applyFont="1" applyFill="1" applyAlignment="1">
      <alignment horizontal="center"/>
    </xf>
    <xf numFmtId="180" fontId="2" fillId="0" borderId="3" xfId="19" applyNumberFormat="1" applyFont="1" applyFill="1" applyBorder="1">
      <alignment/>
      <protection/>
    </xf>
    <xf numFmtId="180" fontId="2" fillId="0" borderId="4" xfId="15" applyNumberFormat="1" applyFont="1" applyFill="1" applyBorder="1" applyAlignment="1">
      <alignment/>
    </xf>
    <xf numFmtId="180" fontId="2" fillId="0" borderId="5" xfId="15" applyNumberFormat="1" applyFont="1" applyFill="1" applyBorder="1" applyAlignment="1">
      <alignment/>
    </xf>
    <xf numFmtId="180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80" fontId="2" fillId="0" borderId="6" xfId="15" applyNumberFormat="1" applyFont="1" applyFill="1" applyBorder="1" applyAlignment="1">
      <alignment/>
    </xf>
    <xf numFmtId="180" fontId="2" fillId="0" borderId="7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179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2" fillId="2" borderId="0" xfId="22" applyFont="1" applyFill="1" applyBorder="1">
      <alignment/>
      <protection/>
    </xf>
    <xf numFmtId="180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80" fontId="1" fillId="0" borderId="0" xfId="15" applyNumberFormat="1" applyFont="1" applyFill="1" applyBorder="1" applyAlignment="1">
      <alignment horizontal="center"/>
    </xf>
    <xf numFmtId="180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80" fontId="2" fillId="0" borderId="1" xfId="19" applyNumberFormat="1" applyFont="1" applyFill="1" applyBorder="1">
      <alignment/>
      <protection/>
    </xf>
    <xf numFmtId="180" fontId="2" fillId="0" borderId="0" xfId="19" applyNumberFormat="1" applyFont="1" applyFill="1" applyBorder="1">
      <alignment/>
      <protection/>
    </xf>
    <xf numFmtId="180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80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80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right"/>
      <protection/>
    </xf>
    <xf numFmtId="180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80" fontId="2" fillId="0" borderId="9" xfId="19" applyNumberFormat="1" applyFont="1" applyFill="1" applyBorder="1" applyAlignment="1">
      <alignment/>
      <protection/>
    </xf>
    <xf numFmtId="180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80" fontId="2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80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179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center" vertical="top"/>
      <protection/>
    </xf>
    <xf numFmtId="180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80" fontId="2" fillId="0" borderId="1" xfId="19" applyNumberFormat="1" applyFont="1" applyFill="1" applyBorder="1" applyAlignment="1">
      <alignment horizontal="right"/>
      <protection/>
    </xf>
    <xf numFmtId="180" fontId="2" fillId="0" borderId="0" xfId="15" applyNumberFormat="1" applyFont="1" applyFill="1" applyAlignment="1" quotePrefix="1">
      <alignment/>
    </xf>
    <xf numFmtId="180" fontId="2" fillId="0" borderId="2" xfId="19" applyNumberFormat="1" applyFont="1" applyFill="1" applyBorder="1" applyAlignment="1">
      <alignment/>
      <protection/>
    </xf>
    <xf numFmtId="180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81" fontId="2" fillId="0" borderId="2" xfId="19" applyNumberFormat="1" applyFont="1" applyFill="1" applyBorder="1">
      <alignment/>
      <protection/>
    </xf>
    <xf numFmtId="182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80" fontId="8" fillId="0" borderId="0" xfId="19" applyNumberFormat="1" applyFont="1" applyFill="1" applyAlignment="1" quotePrefix="1">
      <alignment horizontal="right" vertical="top"/>
      <protection/>
    </xf>
    <xf numFmtId="180" fontId="2" fillId="0" borderId="0" xfId="19" applyNumberFormat="1" applyFont="1" applyFill="1" applyAlignment="1">
      <alignment horizontal="right" vertical="top"/>
      <protection/>
    </xf>
    <xf numFmtId="181" fontId="2" fillId="0" borderId="2" xfId="19" applyNumberFormat="1" applyFont="1" applyFill="1" applyBorder="1" applyAlignment="1">
      <alignment horizontal="right" vertical="top"/>
      <protection/>
    </xf>
    <xf numFmtId="181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/>
    </xf>
    <xf numFmtId="180" fontId="2" fillId="0" borderId="0" xfId="15" applyNumberFormat="1" applyFont="1" applyFill="1" applyBorder="1" applyAlignment="1">
      <alignment horizontal="center"/>
    </xf>
    <xf numFmtId="180" fontId="2" fillId="0" borderId="0" xfId="15" applyNumberFormat="1" applyFont="1" applyFill="1" applyBorder="1" applyAlignment="1" quotePrefix="1">
      <alignment horizontal="center"/>
    </xf>
    <xf numFmtId="180" fontId="2" fillId="0" borderId="1" xfId="15" applyNumberFormat="1" applyFont="1" applyFill="1" applyBorder="1" applyAlignment="1" quotePrefix="1">
      <alignment horizontal="center"/>
    </xf>
    <xf numFmtId="180" fontId="2" fillId="0" borderId="0" xfId="15" applyNumberFormat="1" applyFont="1" applyFill="1" applyAlignment="1" quotePrefix="1">
      <alignment horizontal="center"/>
    </xf>
    <xf numFmtId="180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80" fontId="2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center"/>
    </xf>
    <xf numFmtId="180" fontId="2" fillId="0" borderId="1" xfId="19" applyNumberFormat="1" applyFont="1" applyFill="1" applyBorder="1" applyAlignment="1">
      <alignment horizontal="right" vertical="top"/>
      <protection/>
    </xf>
    <xf numFmtId="180" fontId="2" fillId="0" borderId="0" xfId="19" applyNumberFormat="1" applyFont="1" applyFill="1" applyBorder="1" applyAlignment="1">
      <alignment horizontal="right"/>
      <protection/>
    </xf>
    <xf numFmtId="180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80" fontId="2" fillId="0" borderId="2" xfId="19" applyNumberFormat="1" applyFont="1" applyFill="1" applyBorder="1" applyAlignment="1">
      <alignment horizontal="righ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80" fontId="1" fillId="0" borderId="16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180" fontId="1" fillId="0" borderId="10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80" fontId="1" fillId="0" borderId="17" xfId="15" applyNumberFormat="1" applyFont="1" applyFill="1" applyBorder="1" applyAlignment="1">
      <alignment horizontal="right"/>
    </xf>
    <xf numFmtId="180" fontId="1" fillId="0" borderId="5" xfId="15" applyNumberFormat="1" applyFont="1" applyFill="1" applyBorder="1" applyAlignment="1">
      <alignment horizontal="right"/>
    </xf>
    <xf numFmtId="180" fontId="1" fillId="0" borderId="0" xfId="15" applyNumberFormat="1" applyFont="1" applyFill="1" applyBorder="1" applyAlignment="1">
      <alignment horizontal="right"/>
    </xf>
    <xf numFmtId="180" fontId="1" fillId="0" borderId="18" xfId="15" applyNumberFormat="1" applyFont="1" applyFill="1" applyBorder="1" applyAlignment="1">
      <alignment horizontal="right"/>
    </xf>
    <xf numFmtId="180" fontId="1" fillId="0" borderId="6" xfId="15" applyNumberFormat="1" applyFont="1" applyFill="1" applyBorder="1" applyAlignment="1">
      <alignment horizontal="right"/>
    </xf>
    <xf numFmtId="180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179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80" fontId="2" fillId="0" borderId="0" xfId="22" applyNumberFormat="1" applyFont="1" applyFill="1" applyBorder="1">
      <alignment/>
      <protection/>
    </xf>
    <xf numFmtId="180" fontId="2" fillId="0" borderId="7" xfId="22" applyNumberFormat="1" applyFont="1" applyFill="1" applyBorder="1">
      <alignment/>
      <protection/>
    </xf>
    <xf numFmtId="180" fontId="4" fillId="0" borderId="0" xfId="15" applyNumberFormat="1" applyFont="1" applyFill="1" applyBorder="1" applyAlignment="1">
      <alignment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38" fontId="2" fillId="0" borderId="7" xfId="19" applyNumberFormat="1" applyFont="1" applyFill="1" applyBorder="1">
      <alignment/>
      <protection/>
    </xf>
    <xf numFmtId="9" fontId="2" fillId="0" borderId="0" xfId="15" applyNumberFormat="1" applyFont="1" applyFill="1" applyAlignment="1">
      <alignment/>
    </xf>
    <xf numFmtId="37" fontId="1" fillId="0" borderId="0" xfId="19" applyNumberFormat="1" applyFont="1" applyFill="1">
      <alignment/>
      <protection/>
    </xf>
    <xf numFmtId="180" fontId="2" fillId="0" borderId="9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184" fontId="2" fillId="0" borderId="0" xfId="15" applyNumberFormat="1" applyFont="1" applyFill="1" applyAlignment="1">
      <alignment/>
    </xf>
    <xf numFmtId="0" fontId="2" fillId="0" borderId="3" xfId="22" applyFont="1" applyFill="1" applyBorder="1" applyAlignment="1">
      <alignment horizontal="center"/>
      <protection/>
    </xf>
    <xf numFmtId="180" fontId="2" fillId="0" borderId="1" xfId="22" applyNumberFormat="1" applyFont="1" applyFill="1" applyBorder="1">
      <alignment/>
      <protection/>
    </xf>
    <xf numFmtId="180" fontId="2" fillId="0" borderId="0" xfId="19" applyNumberFormat="1" applyFont="1" applyFill="1" applyAlignment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/>
      <protection/>
    </xf>
    <xf numFmtId="38" fontId="5" fillId="2" borderId="0" xfId="19" applyFont="1" applyFill="1" applyAlignment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1" fillId="2" borderId="0" xfId="22" applyFont="1" applyFill="1" applyAlignment="1">
      <alignment horizontal="left"/>
      <protection/>
    </xf>
    <xf numFmtId="0" fontId="2" fillId="2" borderId="3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179" fontId="2" fillId="0" borderId="0" xfId="22" applyNumberFormat="1" applyFont="1" applyFill="1" applyBorder="1">
      <alignment/>
      <protection/>
    </xf>
    <xf numFmtId="0" fontId="1" fillId="0" borderId="7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1" fillId="0" borderId="0" xfId="0" applyNumberFormat="1" applyFont="1" applyAlignment="1">
      <alignment/>
    </xf>
    <xf numFmtId="180" fontId="2" fillId="2" borderId="0" xfId="15" applyNumberFormat="1" applyFont="1" applyFill="1" applyBorder="1" applyAlignment="1">
      <alignment/>
    </xf>
    <xf numFmtId="180" fontId="2" fillId="2" borderId="0" xfId="15" applyNumberFormat="1" applyFont="1" applyFill="1" applyAlignment="1">
      <alignment/>
    </xf>
    <xf numFmtId="179" fontId="2" fillId="0" borderId="1" xfId="22" applyNumberFormat="1" applyFont="1" applyFill="1" applyBorder="1">
      <alignment/>
      <protection/>
    </xf>
    <xf numFmtId="180" fontId="1" fillId="0" borderId="0" xfId="22" applyNumberFormat="1" applyFont="1" applyFill="1">
      <alignment/>
      <protection/>
    </xf>
    <xf numFmtId="177" fontId="2" fillId="0" borderId="0" xfId="19" applyNumberFormat="1" applyFont="1" applyFill="1">
      <alignment/>
      <protection/>
    </xf>
    <xf numFmtId="15" fontId="2" fillId="0" borderId="0" xfId="19" applyNumberFormat="1" applyFont="1" applyFill="1" applyBorder="1">
      <alignment/>
      <protection/>
    </xf>
    <xf numFmtId="0" fontId="9" fillId="0" borderId="0" xfId="19" applyNumberFormat="1" applyFont="1" applyFill="1" applyBorder="1" applyAlignment="1">
      <alignment horizontal="center" vertical="top"/>
      <protection/>
    </xf>
    <xf numFmtId="180" fontId="0" fillId="0" borderId="0" xfId="0" applyNumberFormat="1" applyFill="1" applyBorder="1" applyAlignment="1">
      <alignment/>
    </xf>
    <xf numFmtId="17" fontId="2" fillId="0" borderId="0" xfId="19" applyNumberFormat="1" applyFont="1" applyFill="1" applyBorder="1">
      <alignment/>
      <protection/>
    </xf>
    <xf numFmtId="17" fontId="2" fillId="0" borderId="0" xfId="19" applyNumberFormat="1" applyFont="1" applyFill="1">
      <alignment/>
      <protection/>
    </xf>
    <xf numFmtId="16" fontId="2" fillId="0" borderId="0" xfId="19" applyNumberFormat="1" applyFont="1" applyFill="1">
      <alignment/>
      <protection/>
    </xf>
    <xf numFmtId="180" fontId="2" fillId="0" borderId="0" xfId="0" applyNumberFormat="1" applyFont="1" applyFill="1" applyBorder="1" applyAlignment="1">
      <alignment/>
    </xf>
    <xf numFmtId="180" fontId="2" fillId="2" borderId="0" xfId="22" applyNumberFormat="1" applyFont="1" applyFill="1">
      <alignment/>
      <protection/>
    </xf>
    <xf numFmtId="18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IB%20Consol%20-%20March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celyn_ngu\Local%20Settings\Temporary%20Internet%20Files\OLK2\OIB%20Consol%20-%20Dec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celyn_ngu\Local%20Settings\Temporary%20Internet%20Files\OLK2\OIB%20Consol%20-%20M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ustomise"/>
      <sheetName val="Index "/>
      <sheetName val="Highlight"/>
      <sheetName val="pl"/>
      <sheetName val="bs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0"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RPT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o CF working"/>
      <sheetName val="CF-AR"/>
      <sheetName val="XXAddn Info"/>
      <sheetName val="Disposal BS2008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marketable securities"/>
      <sheetName val="Conversion or redemption2010"/>
      <sheetName val="Disp2010"/>
      <sheetName val="Segment"/>
      <sheetName val="Journals"/>
      <sheetName val="Journals2"/>
      <sheetName val="RPT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o CF working"/>
      <sheetName val="CF-AR"/>
      <sheetName val="XXAddn Info"/>
      <sheetName val="Disposal BS2008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0">
      <selection activeCell="H54" sqref="H54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15" t="s">
        <v>63</v>
      </c>
    </row>
    <row r="2" ht="12.75">
      <c r="A2" s="3" t="s">
        <v>0</v>
      </c>
    </row>
    <row r="3" ht="12.75">
      <c r="A3" s="4"/>
    </row>
    <row r="4" ht="14.25">
      <c r="A4" s="116" t="s">
        <v>1</v>
      </c>
    </row>
    <row r="5" ht="13.5" customHeight="1">
      <c r="A5" s="117" t="s">
        <v>318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5" t="s">
        <v>3</v>
      </c>
      <c r="G8" s="35"/>
      <c r="H8" s="35"/>
      <c r="J8" s="202" t="s">
        <v>4</v>
      </c>
      <c r="K8" s="202"/>
      <c r="L8" s="202"/>
    </row>
    <row r="9" spans="6:12" ht="12.75">
      <c r="F9" s="8" t="s">
        <v>5</v>
      </c>
      <c r="G9" s="8"/>
      <c r="H9" s="37" t="s">
        <v>6</v>
      </c>
      <c r="I9" s="107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38" t="s">
        <v>7</v>
      </c>
      <c r="I10" s="107"/>
      <c r="J10" s="8" t="s">
        <v>266</v>
      </c>
      <c r="K10" s="7"/>
      <c r="L10" s="8" t="s">
        <v>266</v>
      </c>
    </row>
    <row r="11" spans="6:12" ht="12.75">
      <c r="F11" s="7" t="s">
        <v>319</v>
      </c>
      <c r="G11" s="7"/>
      <c r="H11" s="38" t="s">
        <v>320</v>
      </c>
      <c r="I11" s="107"/>
      <c r="J11" s="7" t="str">
        <f>+F11</f>
        <v>31 Mar 2010</v>
      </c>
      <c r="K11" s="7"/>
      <c r="L11" s="7" t="str">
        <f>+H11</f>
        <v>31 Mar 2009</v>
      </c>
    </row>
    <row r="12" spans="6:12" ht="12.75">
      <c r="F12" s="8" t="s">
        <v>8</v>
      </c>
      <c r="G12" s="8"/>
      <c r="H12" s="38" t="s">
        <v>8</v>
      </c>
      <c r="I12" s="8"/>
      <c r="J12" s="8" t="s">
        <v>8</v>
      </c>
      <c r="K12" s="8"/>
      <c r="L12" s="7" t="s">
        <v>8</v>
      </c>
    </row>
    <row r="13" spans="8:12" ht="12.75">
      <c r="H13" s="56"/>
      <c r="L13" s="56"/>
    </row>
    <row r="14" spans="1:12" ht="12.75">
      <c r="A14" s="14" t="s">
        <v>9</v>
      </c>
      <c r="B14" s="5" t="s">
        <v>10</v>
      </c>
      <c r="E14" s="13"/>
      <c r="F14" s="10">
        <v>91036</v>
      </c>
      <c r="G14" s="10"/>
      <c r="H14" s="2">
        <v>76234</v>
      </c>
      <c r="J14" s="108">
        <v>235196</v>
      </c>
      <c r="K14" s="108"/>
      <c r="L14" s="2">
        <v>244737</v>
      </c>
    </row>
    <row r="15" spans="5:7" ht="12.75">
      <c r="E15" s="13"/>
      <c r="F15" s="10"/>
      <c r="G15" s="10"/>
    </row>
    <row r="16" spans="2:12" ht="12.75">
      <c r="B16" s="5" t="s">
        <v>11</v>
      </c>
      <c r="E16" s="13"/>
      <c r="F16" s="10">
        <v>-81531</v>
      </c>
      <c r="G16" s="10"/>
      <c r="H16" s="2">
        <v>-77847</v>
      </c>
      <c r="J16" s="109">
        <v>-224847</v>
      </c>
      <c r="K16" s="109"/>
      <c r="L16" s="2">
        <v>-242842</v>
      </c>
    </row>
    <row r="17" spans="5:12" ht="12.75">
      <c r="E17" s="13"/>
      <c r="F17" s="10"/>
      <c r="G17" s="10"/>
      <c r="J17" s="164"/>
      <c r="L17" s="164"/>
    </row>
    <row r="18" spans="2:12" ht="12.75">
      <c r="B18" s="5" t="s">
        <v>12</v>
      </c>
      <c r="E18" s="13"/>
      <c r="F18" s="10">
        <v>2256</v>
      </c>
      <c r="G18" s="10"/>
      <c r="H18" s="2">
        <v>2734</v>
      </c>
      <c r="J18" s="109">
        <v>10220</v>
      </c>
      <c r="K18" s="109"/>
      <c r="L18" s="2">
        <v>5176</v>
      </c>
    </row>
    <row r="19" spans="5:11" ht="12.75">
      <c r="E19" s="13"/>
      <c r="F19" s="10"/>
      <c r="G19" s="10"/>
      <c r="J19" s="109"/>
      <c r="K19" s="109"/>
    </row>
    <row r="20" spans="2:12" ht="12.75">
      <c r="B20" s="5" t="s">
        <v>235</v>
      </c>
      <c r="E20" s="13"/>
      <c r="F20" s="10">
        <v>-44705</v>
      </c>
      <c r="G20" s="10"/>
      <c r="H20" s="2">
        <v>-2803</v>
      </c>
      <c r="J20" s="109">
        <v>-45348</v>
      </c>
      <c r="K20" s="109"/>
      <c r="L20" s="2">
        <v>-33372</v>
      </c>
    </row>
    <row r="21" spans="5:12" ht="12.75">
      <c r="E21" s="13"/>
      <c r="F21" s="9"/>
      <c r="G21" s="109"/>
      <c r="H21" s="9"/>
      <c r="J21" s="110"/>
      <c r="K21" s="109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4" t="s">
        <v>321</v>
      </c>
      <c r="E23" s="13"/>
      <c r="F23" s="10">
        <f>SUM(F14:F20)</f>
        <v>-32944</v>
      </c>
      <c r="G23" s="10"/>
      <c r="H23" s="10">
        <f>SUM(H14:H20)</f>
        <v>-1682</v>
      </c>
      <c r="I23" s="10"/>
      <c r="J23" s="10">
        <f>SUM(J14:J20)</f>
        <v>-24779</v>
      </c>
      <c r="K23" s="10"/>
      <c r="L23" s="10">
        <f>SUM(L14:L20)</f>
        <v>-26301</v>
      </c>
    </row>
    <row r="24" spans="5:11" ht="12.75">
      <c r="E24" s="13"/>
      <c r="F24" s="10"/>
      <c r="G24" s="109"/>
      <c r="J24" s="109"/>
      <c r="K24" s="109"/>
    </row>
    <row r="25" spans="2:12" ht="12.75">
      <c r="B25" s="5" t="s">
        <v>13</v>
      </c>
      <c r="E25" s="13"/>
      <c r="F25" s="10">
        <v>-6043</v>
      </c>
      <c r="G25" s="39"/>
      <c r="H25" s="2">
        <v>-5531</v>
      </c>
      <c r="I25" s="10"/>
      <c r="J25" s="109">
        <v>-15041</v>
      </c>
      <c r="K25" s="39"/>
      <c r="L25" s="10">
        <v>-17503</v>
      </c>
    </row>
    <row r="26" spans="5:12" ht="12.75">
      <c r="E26" s="13"/>
      <c r="F26" s="9"/>
      <c r="G26" s="39"/>
      <c r="H26" s="9"/>
      <c r="I26" s="10"/>
      <c r="J26" s="9"/>
      <c r="K26" s="39"/>
      <c r="L26" s="9"/>
    </row>
    <row r="27" spans="5:12" ht="14.25" customHeight="1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46" t="s">
        <v>308</v>
      </c>
      <c r="E28" s="13"/>
      <c r="F28" s="108">
        <f>SUM(F23:F25)</f>
        <v>-38987</v>
      </c>
      <c r="G28" s="108"/>
      <c r="H28" s="108">
        <f>SUM(H23:H25)</f>
        <v>-7213</v>
      </c>
      <c r="I28" s="108"/>
      <c r="J28" s="108">
        <f>SUM(J23:J25)</f>
        <v>-39820</v>
      </c>
      <c r="K28" s="108"/>
      <c r="L28" s="108">
        <f>SUM(L23:L25)</f>
        <v>-43804</v>
      </c>
    </row>
    <row r="29" spans="5:12" ht="12.75">
      <c r="E29" s="13"/>
      <c r="F29" s="10"/>
      <c r="G29" s="39"/>
      <c r="H29" s="10"/>
      <c r="I29" s="10"/>
      <c r="J29" s="108"/>
      <c r="K29" s="39"/>
      <c r="L29" s="10"/>
    </row>
    <row r="30" spans="2:12" ht="12.75">
      <c r="B30" s="5" t="s">
        <v>14</v>
      </c>
      <c r="E30" s="13"/>
      <c r="F30" s="10">
        <v>-2198</v>
      </c>
      <c r="G30" s="5"/>
      <c r="H30" s="2">
        <v>418</v>
      </c>
      <c r="J30" s="111">
        <v>-4048</v>
      </c>
      <c r="K30" s="5"/>
      <c r="L30" s="2">
        <v>-1623</v>
      </c>
    </row>
    <row r="31" spans="5:12" ht="12.75">
      <c r="E31" s="13"/>
      <c r="F31" s="9"/>
      <c r="G31" s="5"/>
      <c r="H31" s="9"/>
      <c r="J31" s="9"/>
      <c r="K31" s="5"/>
      <c r="L31" s="9"/>
    </row>
    <row r="32" spans="2:12" ht="12.75">
      <c r="B32" s="165"/>
      <c r="C32" s="165"/>
      <c r="E32" s="13"/>
      <c r="F32" s="10"/>
      <c r="G32" s="5"/>
      <c r="H32" s="10"/>
      <c r="J32" s="10"/>
      <c r="K32" s="5"/>
      <c r="L32" s="10"/>
    </row>
    <row r="33" spans="2:12" ht="12.75">
      <c r="B33" s="165" t="s">
        <v>309</v>
      </c>
      <c r="C33" s="165"/>
      <c r="E33" s="13"/>
      <c r="F33" s="10">
        <f>+F28+F30</f>
        <v>-41185</v>
      </c>
      <c r="G33" s="10"/>
      <c r="H33" s="10">
        <f>+H28+H30</f>
        <v>-6795</v>
      </c>
      <c r="I33" s="10"/>
      <c r="J33" s="10">
        <f>+J28+J30</f>
        <v>-43868</v>
      </c>
      <c r="K33" s="10"/>
      <c r="L33" s="10">
        <f>+L28+L30</f>
        <v>-45427</v>
      </c>
    </row>
    <row r="34" spans="2:12" ht="13.5" thickBot="1">
      <c r="B34" s="165"/>
      <c r="C34" s="165"/>
      <c r="E34" s="13"/>
      <c r="F34" s="166"/>
      <c r="G34" s="5"/>
      <c r="H34" s="166"/>
      <c r="J34" s="166"/>
      <c r="K34" s="5"/>
      <c r="L34" s="166"/>
    </row>
    <row r="35" spans="5:12" ht="12.75">
      <c r="E35" s="13"/>
      <c r="F35" s="10"/>
      <c r="G35" s="10"/>
      <c r="H35" s="10"/>
      <c r="I35" s="10"/>
      <c r="J35" s="10"/>
      <c r="K35" s="10"/>
      <c r="L35" s="10"/>
    </row>
    <row r="36" spans="5:12" ht="12.75">
      <c r="E36" s="13"/>
      <c r="F36" s="10"/>
      <c r="G36" s="10"/>
      <c r="H36" s="10"/>
      <c r="I36" s="10"/>
      <c r="J36" s="10"/>
      <c r="K36" s="10"/>
      <c r="L36" s="10"/>
    </row>
    <row r="37" spans="2:11" ht="12.75">
      <c r="B37" s="5" t="s">
        <v>15</v>
      </c>
      <c r="E37" s="13"/>
      <c r="F37" s="10"/>
      <c r="G37" s="5"/>
      <c r="J37" s="10"/>
      <c r="K37" s="5"/>
    </row>
    <row r="38" spans="5:11" ht="12.75">
      <c r="E38" s="13"/>
      <c r="F38" s="10"/>
      <c r="G38" s="5"/>
      <c r="J38" s="10"/>
      <c r="K38" s="5"/>
    </row>
    <row r="39" spans="2:12" ht="12.75">
      <c r="B39" s="11" t="s">
        <v>246</v>
      </c>
      <c r="E39" s="13"/>
      <c r="F39" s="10">
        <v>-41512</v>
      </c>
      <c r="G39" s="5"/>
      <c r="H39" s="13">
        <v>-6529</v>
      </c>
      <c r="I39" s="5"/>
      <c r="J39" s="13">
        <v>-41074</v>
      </c>
      <c r="K39" s="5"/>
      <c r="L39" s="13">
        <v>-42404</v>
      </c>
    </row>
    <row r="40" spans="2:12" ht="12.75">
      <c r="B40" s="11"/>
      <c r="E40" s="13"/>
      <c r="F40" s="10"/>
      <c r="G40" s="5"/>
      <c r="H40" s="13"/>
      <c r="I40" s="5"/>
      <c r="J40" s="13"/>
      <c r="K40" s="5"/>
      <c r="L40" s="13"/>
    </row>
    <row r="41" spans="2:12" ht="12.75">
      <c r="B41" s="11" t="s">
        <v>247</v>
      </c>
      <c r="E41" s="13"/>
      <c r="F41" s="10">
        <v>327</v>
      </c>
      <c r="G41" s="5"/>
      <c r="H41" s="13">
        <v>-266</v>
      </c>
      <c r="J41" s="111">
        <v>-2794</v>
      </c>
      <c r="K41" s="5"/>
      <c r="L41" s="2">
        <v>-3023</v>
      </c>
    </row>
    <row r="42" spans="5:12" ht="12.75">
      <c r="E42" s="13"/>
      <c r="G42" s="5"/>
      <c r="H42" s="9"/>
      <c r="K42" s="5"/>
      <c r="L42" s="9"/>
    </row>
    <row r="43" spans="5:11" ht="12.75">
      <c r="E43" s="13"/>
      <c r="F43" s="112"/>
      <c r="G43" s="5"/>
      <c r="J43" s="112"/>
      <c r="K43" s="5"/>
    </row>
    <row r="44" spans="5:12" ht="12.75">
      <c r="E44" s="13"/>
      <c r="F44" s="2">
        <f>SUM(F39:F41)</f>
        <v>-41185</v>
      </c>
      <c r="H44" s="2">
        <f>SUM(H39:H41)</f>
        <v>-6795</v>
      </c>
      <c r="J44" s="2">
        <f>SUM(J39:J41)</f>
        <v>-43868</v>
      </c>
      <c r="L44" s="2">
        <f>SUM(L39:L41)</f>
        <v>-45427</v>
      </c>
    </row>
    <row r="45" spans="6:12" ht="13.5" thickBot="1">
      <c r="F45" s="12"/>
      <c r="G45" s="5"/>
      <c r="H45" s="12"/>
      <c r="J45" s="12"/>
      <c r="K45" s="5"/>
      <c r="L45" s="12"/>
    </row>
    <row r="46" ht="13.5" thickTop="1"/>
    <row r="47" ht="12.75" hidden="1"/>
    <row r="48" spans="1:12" ht="12.75">
      <c r="A48" s="14">
        <v>2</v>
      </c>
      <c r="B48" s="11" t="s">
        <v>322</v>
      </c>
      <c r="G48" s="5"/>
      <c r="H48" s="15"/>
      <c r="L48" s="15"/>
    </row>
    <row r="49" ht="12.75">
      <c r="B49" s="5" t="s">
        <v>255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2:12" ht="12.75">
      <c r="B51" s="167" t="s">
        <v>17</v>
      </c>
      <c r="C51" s="14" t="s">
        <v>18</v>
      </c>
      <c r="F51" s="16">
        <f>Notes!J215</f>
        <v>-5.4803273516019715</v>
      </c>
      <c r="G51" s="16"/>
      <c r="H51" s="16">
        <f>Notes!K215</f>
        <v>-0.8939378173075343</v>
      </c>
      <c r="I51" s="16"/>
      <c r="J51" s="16">
        <f>Notes!M215</f>
        <v>-5.422503508375876</v>
      </c>
      <c r="K51" s="16"/>
      <c r="L51" s="16">
        <f>Notes!O215</f>
        <v>-5.8058721404669456</v>
      </c>
    </row>
    <row r="52" spans="2:12" ht="12.75">
      <c r="B52" s="97"/>
      <c r="F52" s="16"/>
      <c r="G52" s="16"/>
      <c r="H52" s="16"/>
      <c r="I52" s="16"/>
      <c r="J52" s="16"/>
      <c r="K52" s="16"/>
      <c r="L52" s="16"/>
    </row>
    <row r="53" spans="2:12" ht="12.75">
      <c r="B53" s="167" t="s">
        <v>19</v>
      </c>
      <c r="C53" s="14" t="s">
        <v>20</v>
      </c>
      <c r="F53" s="17">
        <f>Notes!J242</f>
        <v>-3.1718699621961237</v>
      </c>
      <c r="G53" s="17"/>
      <c r="H53" s="17">
        <f>Notes!K242</f>
        <v>-0.43303083932673114</v>
      </c>
      <c r="I53" s="17"/>
      <c r="J53" s="17">
        <f>Notes!M242</f>
        <v>-2.9683770063942605</v>
      </c>
      <c r="K53" s="17"/>
      <c r="L53" s="17">
        <f>Notes!O242</f>
        <v>-3.081108558948676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59" ht="12.75">
      <c r="B59" s="5" t="s">
        <v>256</v>
      </c>
    </row>
    <row r="60" ht="12.75">
      <c r="B60" s="5" t="s">
        <v>267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55">
      <selection activeCell="C14" sqref="C14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4" t="str">
        <f>PL!A1</f>
        <v>OLYMPIA INDUSTRIES BERHAD</v>
      </c>
    </row>
    <row r="2" ht="12.75">
      <c r="A2" s="114" t="str">
        <f>PL!A2</f>
        <v>(Company no. 63026-U)</v>
      </c>
    </row>
    <row r="3" ht="12.75">
      <c r="A3" s="4"/>
    </row>
    <row r="4" ht="14.25">
      <c r="A4" s="116" t="s">
        <v>21</v>
      </c>
    </row>
    <row r="5" ht="14.25">
      <c r="A5" s="117" t="s">
        <v>323</v>
      </c>
    </row>
    <row r="6" spans="1:6" ht="12.75">
      <c r="A6" s="113"/>
      <c r="D6" s="8" t="s">
        <v>22</v>
      </c>
      <c r="F6" s="8" t="s">
        <v>23</v>
      </c>
    </row>
    <row r="7" spans="4:9" ht="12.75">
      <c r="D7" s="7" t="s">
        <v>24</v>
      </c>
      <c r="E7" s="7"/>
      <c r="F7" s="8" t="s">
        <v>25</v>
      </c>
      <c r="G7" s="8"/>
      <c r="H7" s="8"/>
      <c r="I7" s="8"/>
    </row>
    <row r="8" spans="4:9" ht="12.75">
      <c r="D8" s="8" t="s">
        <v>26</v>
      </c>
      <c r="E8" s="8"/>
      <c r="F8" s="8" t="s">
        <v>27</v>
      </c>
      <c r="G8" s="8"/>
      <c r="H8" s="8"/>
      <c r="I8" s="8"/>
    </row>
    <row r="9" spans="4:10" ht="12.75">
      <c r="D9" s="7" t="s">
        <v>319</v>
      </c>
      <c r="E9" s="8"/>
      <c r="F9" s="7" t="s">
        <v>305</v>
      </c>
      <c r="G9" s="7"/>
      <c r="H9" s="7"/>
      <c r="I9" s="7"/>
      <c r="J9" s="36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36"/>
    </row>
    <row r="11" spans="1:6" ht="12.75">
      <c r="A11" s="4" t="s">
        <v>28</v>
      </c>
      <c r="F11" s="8"/>
    </row>
    <row r="12" ht="12.75">
      <c r="A12" s="4" t="s">
        <v>29</v>
      </c>
    </row>
    <row r="13" spans="1:10" ht="12.75">
      <c r="A13" s="5" t="s">
        <v>30</v>
      </c>
      <c r="D13" s="2">
        <v>25050</v>
      </c>
      <c r="F13" s="2">
        <v>17775</v>
      </c>
      <c r="J13" s="13"/>
    </row>
    <row r="14" spans="1:10" ht="12.75">
      <c r="A14" s="5" t="s">
        <v>223</v>
      </c>
      <c r="D14" s="2">
        <v>3835</v>
      </c>
      <c r="F14" s="2">
        <v>3868</v>
      </c>
      <c r="J14" s="13"/>
    </row>
    <row r="15" spans="1:10" ht="12.75">
      <c r="A15" s="5" t="s">
        <v>31</v>
      </c>
      <c r="D15" s="2">
        <v>204289</v>
      </c>
      <c r="F15" s="2">
        <v>204285</v>
      </c>
      <c r="J15" s="13"/>
    </row>
    <row r="16" spans="1:10" ht="12.75">
      <c r="A16" s="5" t="s">
        <v>32</v>
      </c>
      <c r="D16" s="2">
        <v>280000</v>
      </c>
      <c r="F16" s="2">
        <v>280000</v>
      </c>
      <c r="J16" s="13"/>
    </row>
    <row r="17" spans="1:10" ht="12.75">
      <c r="A17" s="5" t="s">
        <v>33</v>
      </c>
      <c r="D17" s="2">
        <v>287</v>
      </c>
      <c r="F17" s="2">
        <v>287</v>
      </c>
      <c r="J17" s="13"/>
    </row>
    <row r="18" spans="1:10" ht="12.75">
      <c r="A18" s="5" t="s">
        <v>34</v>
      </c>
      <c r="D18" s="2">
        <v>250</v>
      </c>
      <c r="F18" s="2">
        <v>250</v>
      </c>
      <c r="J18" s="13"/>
    </row>
    <row r="19" spans="1:10" ht="12.75">
      <c r="A19" s="5" t="s">
        <v>35</v>
      </c>
      <c r="D19" s="2">
        <v>125000</v>
      </c>
      <c r="F19" s="2">
        <v>125000</v>
      </c>
      <c r="J19" s="13"/>
    </row>
    <row r="20" spans="1:10" ht="12.75">
      <c r="A20" s="5" t="s">
        <v>36</v>
      </c>
      <c r="D20" s="2">
        <v>21267</v>
      </c>
      <c r="F20" s="2">
        <v>20542</v>
      </c>
      <c r="J20" s="13"/>
    </row>
    <row r="21" spans="1:9" ht="12.75">
      <c r="A21" s="14"/>
      <c r="D21" s="19">
        <f>SUM(D13:D20)</f>
        <v>659978</v>
      </c>
      <c r="E21" s="5"/>
      <c r="F21" s="19">
        <f>SUM(F13:F20)</f>
        <v>652007</v>
      </c>
      <c r="G21" s="5"/>
      <c r="H21" s="5"/>
      <c r="I21" s="5"/>
    </row>
    <row r="22" ht="12.75">
      <c r="A22" s="4" t="s">
        <v>37</v>
      </c>
    </row>
    <row r="23" spans="1:10" ht="12.75">
      <c r="A23" s="5" t="s">
        <v>38</v>
      </c>
      <c r="D23" s="20">
        <v>232350</v>
      </c>
      <c r="F23" s="20">
        <v>228494</v>
      </c>
      <c r="J23" s="13"/>
    </row>
    <row r="24" spans="1:10" ht="12.75">
      <c r="A24" s="5" t="s">
        <v>39</v>
      </c>
      <c r="D24" s="21">
        <v>4436</v>
      </c>
      <c r="F24" s="21">
        <v>8702</v>
      </c>
      <c r="J24" s="23"/>
    </row>
    <row r="25" spans="1:10" ht="12.75">
      <c r="A25" s="11" t="s">
        <v>236</v>
      </c>
      <c r="D25" s="22">
        <v>404</v>
      </c>
      <c r="F25" s="22">
        <v>301</v>
      </c>
      <c r="J25" s="13"/>
    </row>
    <row r="26" spans="1:10" ht="12.75">
      <c r="A26" s="5" t="s">
        <v>40</v>
      </c>
      <c r="D26" s="21">
        <v>282802</v>
      </c>
      <c r="F26" s="21">
        <v>122694</v>
      </c>
      <c r="J26" s="13"/>
    </row>
    <row r="27" spans="1:10" ht="12.75">
      <c r="A27" s="5" t="s">
        <v>41</v>
      </c>
      <c r="D27" s="21">
        <v>60312</v>
      </c>
      <c r="F27" s="21">
        <v>184625</v>
      </c>
      <c r="J27" s="13"/>
    </row>
    <row r="28" spans="1:10" ht="13.5" customHeight="1">
      <c r="A28" s="5" t="s">
        <v>42</v>
      </c>
      <c r="D28" s="24">
        <v>56716</v>
      </c>
      <c r="F28" s="24">
        <v>21837</v>
      </c>
      <c r="J28" s="13"/>
    </row>
    <row r="29" spans="4:10" ht="12.75">
      <c r="D29" s="10">
        <f>SUM(D23:D28)</f>
        <v>637020</v>
      </c>
      <c r="E29" s="10"/>
      <c r="F29" s="10">
        <f>SUM(F23:F28)</f>
        <v>566653</v>
      </c>
      <c r="G29" s="10"/>
      <c r="H29" s="10"/>
      <c r="I29" s="10"/>
      <c r="J29" s="13"/>
    </row>
    <row r="30" spans="4:10" ht="6.75" customHeight="1">
      <c r="D30" s="10"/>
      <c r="E30" s="10"/>
      <c r="F30" s="10"/>
      <c r="G30" s="10"/>
      <c r="H30" s="10"/>
      <c r="I30" s="10"/>
      <c r="J30" s="13"/>
    </row>
    <row r="31" spans="1:10" ht="12.75">
      <c r="A31" s="5" t="s">
        <v>257</v>
      </c>
      <c r="D31" s="9">
        <v>0</v>
      </c>
      <c r="E31" s="10"/>
      <c r="F31" s="9">
        <v>11363</v>
      </c>
      <c r="G31" s="10"/>
      <c r="H31" s="10"/>
      <c r="I31" s="10"/>
      <c r="J31" s="13"/>
    </row>
    <row r="32" spans="4:10" ht="5.25" customHeight="1">
      <c r="D32" s="10"/>
      <c r="E32" s="10"/>
      <c r="F32" s="10"/>
      <c r="G32" s="10"/>
      <c r="H32" s="10"/>
      <c r="I32" s="10"/>
      <c r="J32" s="13"/>
    </row>
    <row r="33" spans="4:10" ht="12.75">
      <c r="D33" s="10">
        <f>+D29+D31</f>
        <v>637020</v>
      </c>
      <c r="E33" s="10"/>
      <c r="F33" s="10">
        <f>+F29+F31</f>
        <v>578016</v>
      </c>
      <c r="G33" s="10"/>
      <c r="H33" s="10"/>
      <c r="I33" s="10"/>
      <c r="J33" s="13"/>
    </row>
    <row r="34" spans="4:10" ht="4.5" customHeight="1">
      <c r="D34" s="9"/>
      <c r="E34" s="10"/>
      <c r="F34" s="9"/>
      <c r="G34" s="10"/>
      <c r="H34" s="10"/>
      <c r="I34" s="10"/>
      <c r="J34" s="13"/>
    </row>
    <row r="35" spans="1:10" ht="13.5" thickBot="1">
      <c r="A35" s="4" t="s">
        <v>43</v>
      </c>
      <c r="D35" s="166">
        <f>+D21+D33</f>
        <v>1296998</v>
      </c>
      <c r="E35" s="10"/>
      <c r="F35" s="166">
        <f>+F21+F33</f>
        <v>1230023</v>
      </c>
      <c r="G35" s="10"/>
      <c r="H35" s="10"/>
      <c r="I35" s="10"/>
      <c r="J35" s="13"/>
    </row>
    <row r="36" spans="1:10" ht="12.75">
      <c r="A36" s="4"/>
      <c r="D36" s="10"/>
      <c r="E36" s="10"/>
      <c r="F36" s="10"/>
      <c r="G36" s="10"/>
      <c r="H36" s="10"/>
      <c r="I36" s="10"/>
      <c r="J36" s="13"/>
    </row>
    <row r="37" spans="1:10" ht="12.75">
      <c r="A37" s="4" t="s">
        <v>44</v>
      </c>
      <c r="D37" s="10"/>
      <c r="E37" s="10"/>
      <c r="F37" s="10"/>
      <c r="G37" s="10"/>
      <c r="H37" s="10"/>
      <c r="I37" s="10"/>
      <c r="J37" s="13"/>
    </row>
    <row r="38" spans="1:10" ht="12.75">
      <c r="A38" s="4" t="s">
        <v>45</v>
      </c>
      <c r="D38" s="10"/>
      <c r="E38" s="10"/>
      <c r="F38" s="10"/>
      <c r="G38" s="10"/>
      <c r="H38" s="10"/>
      <c r="I38" s="10"/>
      <c r="J38" s="13"/>
    </row>
    <row r="39" spans="1:10" ht="12.75">
      <c r="A39" s="5" t="s">
        <v>46</v>
      </c>
      <c r="D39" s="2">
        <v>757473</v>
      </c>
      <c r="F39" s="2">
        <v>757147</v>
      </c>
      <c r="J39" s="13"/>
    </row>
    <row r="40" spans="1:10" ht="12.75">
      <c r="A40" s="5" t="s">
        <v>47</v>
      </c>
      <c r="D40" s="5"/>
      <c r="E40" s="5"/>
      <c r="F40" s="5"/>
      <c r="J40" s="13"/>
    </row>
    <row r="41" spans="2:10" ht="12.75">
      <c r="B41" s="5" t="s">
        <v>48</v>
      </c>
      <c r="D41" s="2">
        <v>32293</v>
      </c>
      <c r="F41" s="2">
        <v>33607</v>
      </c>
      <c r="J41" s="13"/>
    </row>
    <row r="42" spans="1:10" ht="12.75">
      <c r="A42" s="5" t="s">
        <v>49</v>
      </c>
      <c r="D42" s="2">
        <v>143519</v>
      </c>
      <c r="F42" s="2">
        <v>143519</v>
      </c>
      <c r="J42" s="13"/>
    </row>
    <row r="43" spans="1:10" ht="12.75">
      <c r="A43" s="5" t="s">
        <v>220</v>
      </c>
      <c r="D43" s="13">
        <v>283073</v>
      </c>
      <c r="E43" s="5"/>
      <c r="F43" s="13">
        <v>250331</v>
      </c>
      <c r="J43" s="13"/>
    </row>
    <row r="44" spans="1:10" ht="12.75">
      <c r="A44" s="5" t="s">
        <v>50</v>
      </c>
      <c r="D44" s="9">
        <v>-523902</v>
      </c>
      <c r="F44" s="9">
        <v>-482731</v>
      </c>
      <c r="J44" s="13"/>
    </row>
    <row r="45" spans="1:10" ht="12.75">
      <c r="A45" s="11"/>
      <c r="B45" s="4"/>
      <c r="D45" s="2">
        <f>SUM(D39:D44)</f>
        <v>692456</v>
      </c>
      <c r="F45" s="2">
        <f>SUM(F39:F44)</f>
        <v>701873</v>
      </c>
      <c r="J45" s="13"/>
    </row>
    <row r="46" spans="1:10" ht="12.75">
      <c r="A46" s="4" t="s">
        <v>247</v>
      </c>
      <c r="D46" s="2">
        <v>8563</v>
      </c>
      <c r="F46" s="2">
        <v>12812</v>
      </c>
      <c r="J46" s="13"/>
    </row>
    <row r="47" spans="1:10" ht="12.75">
      <c r="A47" s="4" t="s">
        <v>51</v>
      </c>
      <c r="D47" s="26">
        <f>+D45+D46</f>
        <v>701019</v>
      </c>
      <c r="F47" s="26">
        <f>+F45+F46</f>
        <v>714685</v>
      </c>
      <c r="G47" s="10"/>
      <c r="H47" s="10"/>
      <c r="I47" s="10"/>
      <c r="J47" s="13"/>
    </row>
    <row r="48" spans="1:10" ht="12.75">
      <c r="A48" s="4"/>
      <c r="D48" s="10"/>
      <c r="E48" s="10"/>
      <c r="F48" s="10"/>
      <c r="G48" s="10"/>
      <c r="H48" s="10"/>
      <c r="I48" s="10"/>
      <c r="J48" s="13"/>
    </row>
    <row r="49" spans="1:10" ht="12.75">
      <c r="A49" s="4" t="s">
        <v>52</v>
      </c>
      <c r="D49" s="10"/>
      <c r="E49" s="10"/>
      <c r="F49" s="10"/>
      <c r="G49" s="10"/>
      <c r="H49" s="10"/>
      <c r="I49" s="10"/>
      <c r="J49" s="13"/>
    </row>
    <row r="50" spans="1:10" ht="12.75">
      <c r="A50" s="5" t="s">
        <v>53</v>
      </c>
      <c r="D50" s="10">
        <v>277755</v>
      </c>
      <c r="E50" s="10"/>
      <c r="F50" s="10">
        <v>237717</v>
      </c>
      <c r="G50" s="10"/>
      <c r="H50" s="10"/>
      <c r="I50" s="10"/>
      <c r="J50" s="13"/>
    </row>
    <row r="51" spans="1:10" ht="12.75">
      <c r="A51" s="11" t="s">
        <v>54</v>
      </c>
      <c r="D51" s="9">
        <v>3321</v>
      </c>
      <c r="E51" s="10"/>
      <c r="F51" s="9">
        <v>3330</v>
      </c>
      <c r="G51" s="10"/>
      <c r="H51" s="10"/>
      <c r="I51" s="10"/>
      <c r="J51" s="13"/>
    </row>
    <row r="52" spans="1:10" ht="12.75">
      <c r="A52" s="4"/>
      <c r="D52" s="10">
        <f>SUM(D50:D51)</f>
        <v>281076</v>
      </c>
      <c r="E52" s="10"/>
      <c r="F52" s="10">
        <f>SUM(F50:F51)</f>
        <v>241047</v>
      </c>
      <c r="G52" s="10"/>
      <c r="H52" s="10"/>
      <c r="I52" s="10"/>
      <c r="J52" s="13"/>
    </row>
    <row r="53" spans="1:10" ht="12.75">
      <c r="A53" s="4" t="s">
        <v>55</v>
      </c>
      <c r="J53" s="13"/>
    </row>
    <row r="54" spans="1:10" ht="12.75">
      <c r="A54" s="11" t="s">
        <v>269</v>
      </c>
      <c r="D54" s="27">
        <v>22367</v>
      </c>
      <c r="F54" s="27">
        <v>10987</v>
      </c>
      <c r="J54" s="13"/>
    </row>
    <row r="55" spans="1:10" ht="12.75">
      <c r="A55" s="5" t="s">
        <v>56</v>
      </c>
      <c r="D55" s="21">
        <v>248574</v>
      </c>
      <c r="F55" s="21">
        <v>199619</v>
      </c>
      <c r="J55" s="13"/>
    </row>
    <row r="56" spans="1:10" ht="12.75">
      <c r="A56" s="5" t="s">
        <v>57</v>
      </c>
      <c r="D56" s="21">
        <v>29304</v>
      </c>
      <c r="F56" s="21">
        <v>48829</v>
      </c>
      <c r="J56" s="13"/>
    </row>
    <row r="57" spans="1:10" ht="12.75">
      <c r="A57" s="5" t="s">
        <v>58</v>
      </c>
      <c r="D57" s="24">
        <v>14658</v>
      </c>
      <c r="F57" s="24">
        <v>14222</v>
      </c>
      <c r="J57" s="13"/>
    </row>
    <row r="58" spans="4:10" ht="12.75">
      <c r="D58" s="10">
        <f>SUM(D54:D57)</f>
        <v>314903</v>
      </c>
      <c r="E58" s="10"/>
      <c r="F58" s="10">
        <f>SUM(F54:F57)</f>
        <v>273657</v>
      </c>
      <c r="G58" s="10"/>
      <c r="H58" s="10"/>
      <c r="I58" s="10"/>
      <c r="J58" s="13"/>
    </row>
    <row r="59" spans="4:10" ht="7.5" customHeight="1">
      <c r="D59" s="10"/>
      <c r="E59" s="10"/>
      <c r="F59" s="10"/>
      <c r="G59" s="10"/>
      <c r="H59" s="10"/>
      <c r="I59" s="10"/>
      <c r="J59" s="13"/>
    </row>
    <row r="60" spans="1:10" ht="12.75">
      <c r="A60" s="5" t="s">
        <v>265</v>
      </c>
      <c r="D60" s="10">
        <v>0</v>
      </c>
      <c r="E60" s="10"/>
      <c r="F60" s="10">
        <v>634</v>
      </c>
      <c r="G60" s="10"/>
      <c r="H60" s="10"/>
      <c r="I60" s="10"/>
      <c r="J60" s="13"/>
    </row>
    <row r="61" spans="4:10" ht="7.5" customHeight="1">
      <c r="D61" s="9"/>
      <c r="E61" s="10"/>
      <c r="F61" s="9"/>
      <c r="J61" s="13"/>
    </row>
    <row r="62" spans="4:10" ht="12.75">
      <c r="D62" s="10">
        <f>+D58+D60</f>
        <v>314903</v>
      </c>
      <c r="E62" s="10"/>
      <c r="F62" s="10">
        <f>+F58+F60</f>
        <v>274291</v>
      </c>
      <c r="G62" s="10">
        <f>+G58+G60</f>
        <v>0</v>
      </c>
      <c r="J62" s="13"/>
    </row>
    <row r="63" spans="4:10" ht="9.75" customHeight="1">
      <c r="D63" s="10"/>
      <c r="E63" s="10"/>
      <c r="F63" s="10"/>
      <c r="J63" s="13"/>
    </row>
    <row r="64" spans="1:10" ht="12.75">
      <c r="A64" s="4" t="s">
        <v>59</v>
      </c>
      <c r="D64" s="10">
        <f>+D52+D62</f>
        <v>595979</v>
      </c>
      <c r="E64" s="10"/>
      <c r="F64" s="10">
        <f>+F52+F62</f>
        <v>515338</v>
      </c>
      <c r="J64" s="13"/>
    </row>
    <row r="65" spans="1:10" ht="10.5" customHeight="1">
      <c r="A65" s="4"/>
      <c r="D65" s="10"/>
      <c r="E65" s="10"/>
      <c r="F65" s="10"/>
      <c r="J65" s="13"/>
    </row>
    <row r="66" spans="1:10" ht="13.5" thickBot="1">
      <c r="A66" s="4" t="s">
        <v>60</v>
      </c>
      <c r="D66" s="25">
        <f>+D47+D64</f>
        <v>1296998</v>
      </c>
      <c r="E66" s="10"/>
      <c r="F66" s="25">
        <f>+F47+F64</f>
        <v>1230023</v>
      </c>
      <c r="J66" s="13"/>
    </row>
    <row r="67" spans="1:10" ht="12.75">
      <c r="A67" s="4" t="s">
        <v>61</v>
      </c>
      <c r="B67" s="4"/>
      <c r="C67" s="4"/>
      <c r="G67" s="10"/>
      <c r="H67" s="10"/>
      <c r="I67" s="10"/>
      <c r="J67" s="13"/>
    </row>
    <row r="68" spans="1:10" ht="13.5" customHeight="1">
      <c r="A68" s="4"/>
      <c r="B68" s="4"/>
      <c r="C68" s="4" t="s">
        <v>62</v>
      </c>
      <c r="D68" s="28">
        <f>+D45/D39</f>
        <v>0.9141659174650449</v>
      </c>
      <c r="E68" s="29"/>
      <c r="F68" s="28">
        <f>+F45/F39</f>
        <v>0.9269970032239446</v>
      </c>
      <c r="J68" s="13"/>
    </row>
    <row r="69" ht="13.5" customHeight="1">
      <c r="J69" s="13"/>
    </row>
    <row r="70" spans="1:2" ht="12.75">
      <c r="A70" s="5" t="s">
        <v>210</v>
      </c>
      <c r="B70" s="14"/>
    </row>
    <row r="71" ht="12.75">
      <c r="A71" s="5" t="s">
        <v>268</v>
      </c>
    </row>
    <row r="72" ht="12.75">
      <c r="B72" s="4"/>
    </row>
    <row r="73" ht="12.75">
      <c r="B73" s="4"/>
    </row>
    <row r="104" ht="3" customHeight="1"/>
    <row r="105" ht="3" customHeight="1"/>
  </sheetData>
  <printOptions/>
  <pageMargins left="0.75" right="0.75" top="0.5" bottom="0.23" header="0.5" footer="0.41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61">
      <selection activeCell="E82" sqref="E82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1.00390625" style="30" customWidth="1"/>
    <col min="10" max="11" width="9.28125" style="30" customWidth="1"/>
    <col min="12" max="12" width="10.7109375" style="30" customWidth="1"/>
    <col min="13" max="16384" width="9.140625" style="30" customWidth="1"/>
  </cols>
  <sheetData>
    <row r="1" ht="14.25">
      <c r="A1" s="176" t="s">
        <v>63</v>
      </c>
    </row>
    <row r="2" ht="12.75">
      <c r="A2" s="177" t="str">
        <f>+'[1]Cashflow'!A2</f>
        <v>(Company no. 63026-U)</v>
      </c>
    </row>
    <row r="3" ht="12.75">
      <c r="A3" s="178"/>
    </row>
    <row r="4" ht="14.25">
      <c r="A4" s="179" t="s">
        <v>64</v>
      </c>
    </row>
    <row r="5" ht="12.75">
      <c r="A5" s="180" t="s">
        <v>329</v>
      </c>
    </row>
    <row r="6" ht="12.75">
      <c r="A6" s="30" t="s">
        <v>2</v>
      </c>
    </row>
    <row r="8" spans="3:12" ht="12.75">
      <c r="C8" s="127" t="s">
        <v>216</v>
      </c>
      <c r="D8" s="128"/>
      <c r="E8" s="128"/>
      <c r="F8" s="128"/>
      <c r="G8" s="128"/>
      <c r="H8" s="128"/>
      <c r="I8" s="128"/>
      <c r="J8" s="129"/>
      <c r="K8" s="130" t="s">
        <v>65</v>
      </c>
      <c r="L8" s="131" t="s">
        <v>66</v>
      </c>
    </row>
    <row r="9" spans="3:12" ht="12.75">
      <c r="C9" s="130" t="s">
        <v>67</v>
      </c>
      <c r="D9" s="130"/>
      <c r="E9" s="181"/>
      <c r="F9" s="132" t="s">
        <v>224</v>
      </c>
      <c r="G9" s="133"/>
      <c r="H9" s="130" t="s">
        <v>68</v>
      </c>
      <c r="I9" s="130" t="s">
        <v>69</v>
      </c>
      <c r="J9" s="131" t="s">
        <v>70</v>
      </c>
      <c r="K9" s="134" t="s">
        <v>249</v>
      </c>
      <c r="L9" s="135" t="s">
        <v>71</v>
      </c>
    </row>
    <row r="10" spans="3:12" ht="12.75">
      <c r="C10" s="134" t="s">
        <v>72</v>
      </c>
      <c r="D10" s="134" t="s">
        <v>73</v>
      </c>
      <c r="E10" s="136" t="s">
        <v>203</v>
      </c>
      <c r="F10" s="130" t="s">
        <v>204</v>
      </c>
      <c r="G10" s="130" t="s">
        <v>225</v>
      </c>
      <c r="H10" s="134" t="s">
        <v>74</v>
      </c>
      <c r="I10" s="134" t="s">
        <v>75</v>
      </c>
      <c r="J10" s="137"/>
      <c r="K10" s="134"/>
      <c r="L10" s="135"/>
    </row>
    <row r="11" spans="3:12" ht="12.75">
      <c r="C11" s="138" t="s">
        <v>8</v>
      </c>
      <c r="D11" s="138" t="s">
        <v>8</v>
      </c>
      <c r="E11" s="139" t="s">
        <v>8</v>
      </c>
      <c r="F11" s="138" t="s">
        <v>8</v>
      </c>
      <c r="G11" s="138" t="s">
        <v>8</v>
      </c>
      <c r="H11" s="138" t="s">
        <v>8</v>
      </c>
      <c r="I11" s="138" t="s">
        <v>8</v>
      </c>
      <c r="J11" s="140" t="s">
        <v>8</v>
      </c>
      <c r="K11" s="138" t="s">
        <v>8</v>
      </c>
      <c r="L11" s="140" t="s">
        <v>8</v>
      </c>
    </row>
    <row r="12" spans="1:12" ht="6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31"/>
      <c r="L12" s="31"/>
    </row>
    <row r="13" spans="1:2" ht="12.75">
      <c r="A13" s="142"/>
      <c r="B13" s="141"/>
    </row>
    <row r="14" spans="1:12" ht="12.75">
      <c r="A14" s="156" t="s">
        <v>282</v>
      </c>
      <c r="B14" s="157"/>
      <c r="C14" s="10">
        <v>757147</v>
      </c>
      <c r="D14" s="10">
        <f>G33</f>
        <v>10289</v>
      </c>
      <c r="E14" s="10">
        <v>250331</v>
      </c>
      <c r="F14" s="10">
        <v>143519</v>
      </c>
      <c r="G14" s="10">
        <v>33607</v>
      </c>
      <c r="H14" s="10">
        <f>H61</f>
        <v>-233884</v>
      </c>
      <c r="I14" s="10">
        <v>-259136</v>
      </c>
      <c r="J14" s="10">
        <f>SUM(C14:I14)</f>
        <v>701873</v>
      </c>
      <c r="K14" s="10">
        <v>12812</v>
      </c>
      <c r="L14" s="10">
        <f>SUM(J14:K14)</f>
        <v>714685</v>
      </c>
    </row>
    <row r="15" spans="1:12" ht="12.75">
      <c r="A15" s="157" t="s">
        <v>226</v>
      </c>
      <c r="B15" s="15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57" t="s">
        <v>283</v>
      </c>
      <c r="B16" s="15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57" t="s">
        <v>284</v>
      </c>
      <c r="B17" s="157"/>
      <c r="C17" s="10">
        <v>0</v>
      </c>
      <c r="D17" s="10">
        <f>G34</f>
        <v>-139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98">
        <f>SUM(C17:I17)</f>
        <v>-139</v>
      </c>
      <c r="K17" s="10">
        <v>0</v>
      </c>
      <c r="L17" s="194">
        <f>SUM(J17:K17)</f>
        <v>-139</v>
      </c>
    </row>
    <row r="18" spans="1:12" ht="12.75">
      <c r="A18" s="182" t="s">
        <v>287</v>
      </c>
      <c r="B18" s="182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PL!J39</f>
        <v>-41074</v>
      </c>
      <c r="J18" s="9">
        <f>SUM(C18:I18)</f>
        <v>-41074</v>
      </c>
      <c r="K18" s="9">
        <f>PL!J41</f>
        <v>-2794</v>
      </c>
      <c r="L18" s="9">
        <f>SUM(J18:K18)</f>
        <v>-43868</v>
      </c>
    </row>
    <row r="19" spans="1:12" ht="12.75">
      <c r="A19" s="157" t="s">
        <v>285</v>
      </c>
      <c r="B19" s="15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57" t="s">
        <v>304</v>
      </c>
      <c r="B20" s="157"/>
      <c r="C20" s="10">
        <f>SUM(C17:C18)</f>
        <v>0</v>
      </c>
      <c r="D20" s="10">
        <f>SUM(D17:D18)</f>
        <v>-139</v>
      </c>
      <c r="E20" s="10">
        <f aca="true" t="shared" si="0" ref="E20:L20">SUM(E17:E18)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-41074</v>
      </c>
      <c r="J20" s="10">
        <f t="shared" si="0"/>
        <v>-41213</v>
      </c>
      <c r="K20" s="10">
        <f t="shared" si="0"/>
        <v>-2794</v>
      </c>
      <c r="L20" s="10">
        <f t="shared" si="0"/>
        <v>-44007</v>
      </c>
    </row>
    <row r="21" spans="1:12" ht="12.75">
      <c r="A21" s="157" t="s">
        <v>262</v>
      </c>
      <c r="B21" s="157"/>
      <c r="C21" s="10">
        <v>326</v>
      </c>
      <c r="D21" s="10">
        <f>G35</f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SUM(C21:I21)</f>
        <v>332</v>
      </c>
      <c r="K21" s="10">
        <v>0</v>
      </c>
      <c r="L21" s="10">
        <f>SUM(J21:K21)</f>
        <v>332</v>
      </c>
    </row>
    <row r="22" spans="1:12" ht="12.75">
      <c r="A22" s="157" t="s">
        <v>263</v>
      </c>
      <c r="B22" s="157"/>
      <c r="C22" s="10">
        <v>0</v>
      </c>
      <c r="D22" s="10">
        <v>0</v>
      </c>
      <c r="E22" s="10">
        <v>-340</v>
      </c>
      <c r="F22" s="10">
        <v>0</v>
      </c>
      <c r="G22" s="10">
        <v>0</v>
      </c>
      <c r="H22" s="10">
        <v>0</v>
      </c>
      <c r="I22" s="10">
        <v>37</v>
      </c>
      <c r="J22" s="10">
        <f>SUM(C22:I22)</f>
        <v>-303</v>
      </c>
      <c r="K22" s="183">
        <v>0</v>
      </c>
      <c r="L22" s="10">
        <f>SUM(J22:K22)</f>
        <v>-303</v>
      </c>
    </row>
    <row r="23" spans="1:12" ht="12.75">
      <c r="A23" s="157" t="s">
        <v>325</v>
      </c>
      <c r="B23" s="157"/>
      <c r="C23" s="10">
        <v>0</v>
      </c>
      <c r="D23" s="10">
        <v>0</v>
      </c>
      <c r="E23" s="10">
        <v>0</v>
      </c>
      <c r="F23" s="10">
        <v>0</v>
      </c>
      <c r="G23" s="10">
        <v>-1315</v>
      </c>
      <c r="H23" s="10">
        <v>0</v>
      </c>
      <c r="I23" s="10">
        <v>0</v>
      </c>
      <c r="J23" s="10">
        <f>SUM(C23:I23)</f>
        <v>-1315</v>
      </c>
      <c r="K23" s="183">
        <v>0</v>
      </c>
      <c r="L23" s="10">
        <f>SUM(J23:K23)</f>
        <v>-1315</v>
      </c>
    </row>
    <row r="24" spans="1:12" ht="12.75">
      <c r="A24" s="157" t="s">
        <v>326</v>
      </c>
      <c r="B24" s="157"/>
      <c r="C24" s="10">
        <v>0</v>
      </c>
      <c r="D24" s="10">
        <v>0</v>
      </c>
      <c r="E24" s="10">
        <v>33082</v>
      </c>
      <c r="F24" s="10">
        <v>0</v>
      </c>
      <c r="G24" s="10">
        <v>0</v>
      </c>
      <c r="H24" s="10">
        <v>0</v>
      </c>
      <c r="I24" s="10">
        <v>0</v>
      </c>
      <c r="J24" s="10">
        <f>SUM(C24:I24)</f>
        <v>33082</v>
      </c>
      <c r="K24" s="183">
        <v>0</v>
      </c>
      <c r="L24" s="10">
        <f>SUM(J24:K24)</f>
        <v>33082</v>
      </c>
    </row>
    <row r="25" spans="1:12" ht="12.75">
      <c r="A25" s="31" t="s">
        <v>286</v>
      </c>
      <c r="B25" s="157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>SUM(C25:I25)</f>
        <v>0</v>
      </c>
      <c r="K25" s="10">
        <v>-1455</v>
      </c>
      <c r="L25" s="10">
        <f>SUM(J25:K25)</f>
        <v>-1455</v>
      </c>
    </row>
    <row r="26" spans="1:13" ht="13.5" thickBot="1">
      <c r="A26" s="184" t="s">
        <v>324</v>
      </c>
      <c r="B26" s="185"/>
      <c r="C26" s="25">
        <f aca="true" t="shared" si="1" ref="C26:L26">SUM(C20:C25)+C14</f>
        <v>757473</v>
      </c>
      <c r="D26" s="25">
        <f t="shared" si="1"/>
        <v>10156</v>
      </c>
      <c r="E26" s="25">
        <f t="shared" si="1"/>
        <v>283073</v>
      </c>
      <c r="F26" s="25">
        <f t="shared" si="1"/>
        <v>143519</v>
      </c>
      <c r="G26" s="25">
        <f t="shared" si="1"/>
        <v>32292</v>
      </c>
      <c r="H26" s="25">
        <f t="shared" si="1"/>
        <v>-233884</v>
      </c>
      <c r="I26" s="25">
        <f t="shared" si="1"/>
        <v>-300173</v>
      </c>
      <c r="J26" s="25">
        <f t="shared" si="1"/>
        <v>692456</v>
      </c>
      <c r="K26" s="25">
        <f t="shared" si="1"/>
        <v>8563</v>
      </c>
      <c r="L26" s="25">
        <f t="shared" si="1"/>
        <v>701019</v>
      </c>
      <c r="M26" s="199"/>
    </row>
    <row r="27" spans="1:12" ht="12.75">
      <c r="A27" s="142"/>
      <c r="B27" s="141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41"/>
      <c r="B28" s="141"/>
      <c r="C28" s="2"/>
      <c r="D28" s="2"/>
      <c r="E28" s="2"/>
      <c r="F28" s="2"/>
      <c r="G28" s="2"/>
      <c r="H28" s="2"/>
      <c r="I28" s="2"/>
      <c r="J28" s="141"/>
      <c r="K28" s="2"/>
      <c r="L28" s="2"/>
    </row>
    <row r="29" spans="1:12" ht="12.75">
      <c r="A29" s="142" t="s">
        <v>73</v>
      </c>
      <c r="B29" s="142"/>
      <c r="C29" s="143" t="s">
        <v>76</v>
      </c>
      <c r="D29" s="144" t="s">
        <v>67</v>
      </c>
      <c r="E29" s="145" t="s">
        <v>77</v>
      </c>
      <c r="F29" s="146"/>
      <c r="G29" s="147"/>
      <c r="H29" s="2"/>
      <c r="I29" s="2"/>
      <c r="J29" s="2"/>
      <c r="K29" s="2"/>
      <c r="L29" s="141"/>
    </row>
    <row r="30" spans="1:12" ht="12.75">
      <c r="A30" s="142"/>
      <c r="B30" s="142"/>
      <c r="C30" s="148" t="s">
        <v>78</v>
      </c>
      <c r="D30" s="149" t="s">
        <v>79</v>
      </c>
      <c r="E30" s="150" t="s">
        <v>80</v>
      </c>
      <c r="F30" s="149" t="s">
        <v>81</v>
      </c>
      <c r="G30" s="135" t="s">
        <v>70</v>
      </c>
      <c r="H30" s="2"/>
      <c r="I30" s="2"/>
      <c r="J30" s="2"/>
      <c r="K30" s="2"/>
      <c r="L30" s="141"/>
    </row>
    <row r="31" spans="1:12" ht="12.75">
      <c r="A31" s="142"/>
      <c r="B31" s="142"/>
      <c r="C31" s="151" t="s">
        <v>8</v>
      </c>
      <c r="D31" s="152" t="s">
        <v>8</v>
      </c>
      <c r="E31" s="153" t="s">
        <v>8</v>
      </c>
      <c r="F31" s="152" t="s">
        <v>8</v>
      </c>
      <c r="G31" s="140" t="s">
        <v>8</v>
      </c>
      <c r="H31" s="2"/>
      <c r="I31" s="2"/>
      <c r="J31" s="2"/>
      <c r="K31" s="2"/>
      <c r="L31" s="141"/>
    </row>
    <row r="32" spans="1:12" ht="12.75">
      <c r="A32" s="141"/>
      <c r="B32" s="141"/>
      <c r="C32" s="2"/>
      <c r="D32" s="2"/>
      <c r="E32" s="2"/>
      <c r="F32" s="2"/>
      <c r="G32" s="2"/>
      <c r="H32" s="10"/>
      <c r="I32" s="2"/>
      <c r="J32" s="10"/>
      <c r="K32" s="10"/>
      <c r="L32" s="157"/>
    </row>
    <row r="33" spans="1:12" ht="12.75">
      <c r="A33" s="186" t="s">
        <v>282</v>
      </c>
      <c r="B33" s="141"/>
      <c r="C33" s="10">
        <v>2234</v>
      </c>
      <c r="D33" s="10">
        <v>5089</v>
      </c>
      <c r="E33" s="10">
        <v>1366</v>
      </c>
      <c r="F33" s="10">
        <f>F70</f>
        <v>1600</v>
      </c>
      <c r="G33" s="10">
        <f>SUM(C33:F33)</f>
        <v>10289</v>
      </c>
      <c r="H33" s="10"/>
      <c r="I33" s="2"/>
      <c r="J33" s="10"/>
      <c r="K33" s="10"/>
      <c r="L33" s="10"/>
    </row>
    <row r="34" spans="1:12" ht="12.75">
      <c r="A34" s="141" t="s">
        <v>226</v>
      </c>
      <c r="B34" s="141"/>
      <c r="C34" s="10">
        <v>0</v>
      </c>
      <c r="D34" s="2">
        <v>0</v>
      </c>
      <c r="E34" s="2">
        <v>-139</v>
      </c>
      <c r="F34" s="2">
        <v>0</v>
      </c>
      <c r="G34" s="10">
        <f>SUM(C34:F34)</f>
        <v>-139</v>
      </c>
      <c r="H34" s="10"/>
      <c r="I34" s="2"/>
      <c r="J34" s="158"/>
      <c r="K34" s="158"/>
      <c r="L34" s="158"/>
    </row>
    <row r="35" spans="1:12" ht="12.75">
      <c r="A35" s="141" t="s">
        <v>262</v>
      </c>
      <c r="B35" s="141"/>
      <c r="C35" s="10">
        <v>0</v>
      </c>
      <c r="D35" s="2">
        <v>6</v>
      </c>
      <c r="E35" s="2">
        <v>0</v>
      </c>
      <c r="F35" s="2">
        <v>0</v>
      </c>
      <c r="G35" s="10">
        <f>SUM(C35:F35)</f>
        <v>6</v>
      </c>
      <c r="H35" s="10"/>
      <c r="I35" s="10"/>
      <c r="J35" s="158"/>
      <c r="K35" s="158"/>
      <c r="L35" s="158"/>
    </row>
    <row r="36" spans="1:12" ht="13.5" thickBot="1">
      <c r="A36" s="184" t="str">
        <f>A26</f>
        <v>At 31 March 2010</v>
      </c>
      <c r="B36" s="185"/>
      <c r="C36" s="25">
        <f>SUM(C33:C35)</f>
        <v>2234</v>
      </c>
      <c r="D36" s="25">
        <f>SUM(D33:D35)</f>
        <v>5095</v>
      </c>
      <c r="E36" s="25">
        <f>SUM(E33:E35)</f>
        <v>1227</v>
      </c>
      <c r="F36" s="25">
        <f>SUM(F33:F35)</f>
        <v>1600</v>
      </c>
      <c r="G36" s="25">
        <f>SUM(G33:G35)</f>
        <v>10156</v>
      </c>
      <c r="H36" s="10"/>
      <c r="I36" s="10"/>
      <c r="J36" s="10"/>
      <c r="K36" s="10"/>
      <c r="L36" s="10"/>
    </row>
    <row r="37" spans="1:12" ht="12.75">
      <c r="A37" s="141"/>
      <c r="B37" s="141"/>
      <c r="C37" s="2"/>
      <c r="D37" s="2"/>
      <c r="E37" s="2"/>
      <c r="F37" s="2"/>
      <c r="G37" s="2"/>
      <c r="H37" s="10"/>
      <c r="I37" s="10"/>
      <c r="J37" s="10"/>
      <c r="K37" s="10"/>
      <c r="L37" s="158"/>
    </row>
    <row r="38" spans="1:12" ht="12.75">
      <c r="A38" s="141"/>
      <c r="B38" s="141"/>
      <c r="C38" s="2"/>
      <c r="D38" s="169"/>
      <c r="E38" s="2"/>
      <c r="F38" s="2"/>
      <c r="G38" s="2"/>
      <c r="H38" s="10"/>
      <c r="I38" s="10"/>
      <c r="J38" s="10"/>
      <c r="K38" s="187"/>
      <c r="L38" s="31"/>
    </row>
    <row r="39" spans="1:11" ht="12.75">
      <c r="A39" s="141"/>
      <c r="B39" s="141"/>
      <c r="C39" s="2"/>
      <c r="D39" s="2"/>
      <c r="E39" s="2"/>
      <c r="F39" s="2"/>
      <c r="G39" s="2"/>
      <c r="H39" s="2"/>
      <c r="I39" s="2"/>
      <c r="J39" s="2"/>
      <c r="K39" s="188"/>
    </row>
    <row r="40" spans="1:11" s="141" customFormat="1" ht="12.75">
      <c r="A40" s="142" t="s">
        <v>327</v>
      </c>
      <c r="C40" s="2"/>
      <c r="D40" s="2"/>
      <c r="E40" s="2"/>
      <c r="F40" s="2"/>
      <c r="G40" s="2"/>
      <c r="H40" s="2"/>
      <c r="I40" s="2"/>
      <c r="J40" s="2"/>
      <c r="K40" s="2"/>
    </row>
    <row r="41" spans="1:12" s="141" customFormat="1" ht="12.75">
      <c r="A41" s="141" t="s">
        <v>2</v>
      </c>
      <c r="C41" s="2"/>
      <c r="D41" s="2"/>
      <c r="E41" s="2"/>
      <c r="F41" s="2"/>
      <c r="G41" s="2"/>
      <c r="H41" s="2"/>
      <c r="I41" s="2"/>
      <c r="J41" s="2"/>
      <c r="K41" s="10"/>
      <c r="L41" s="157"/>
    </row>
    <row r="42" spans="3:12" s="141" customFormat="1" ht="12.75">
      <c r="C42" s="2"/>
      <c r="D42" s="2"/>
      <c r="E42" s="2"/>
      <c r="F42" s="2"/>
      <c r="G42" s="2"/>
      <c r="H42" s="2"/>
      <c r="I42" s="2"/>
      <c r="J42" s="2"/>
      <c r="K42" s="10"/>
      <c r="L42" s="157"/>
    </row>
    <row r="43" spans="3:12" s="141" customFormat="1" ht="12.75">
      <c r="C43" s="2"/>
      <c r="D43" s="2"/>
      <c r="E43" s="2"/>
      <c r="F43" s="2"/>
      <c r="G43" s="2"/>
      <c r="H43" s="2"/>
      <c r="I43" s="2"/>
      <c r="J43" s="2"/>
      <c r="K43" s="10"/>
      <c r="L43" s="157"/>
    </row>
    <row r="44" spans="1:12" s="141" customFormat="1" ht="13.5" customHeight="1">
      <c r="A44" s="142"/>
      <c r="C44" s="127" t="s">
        <v>216</v>
      </c>
      <c r="D44" s="128"/>
      <c r="E44" s="128"/>
      <c r="F44" s="128"/>
      <c r="G44" s="128"/>
      <c r="H44" s="128"/>
      <c r="I44" s="128"/>
      <c r="J44" s="129"/>
      <c r="K44" s="130" t="s">
        <v>65</v>
      </c>
      <c r="L44" s="131" t="s">
        <v>66</v>
      </c>
    </row>
    <row r="45" spans="3:12" s="141" customFormat="1" ht="12.75">
      <c r="C45" s="130" t="s">
        <v>67</v>
      </c>
      <c r="D45" s="130"/>
      <c r="E45" s="170"/>
      <c r="F45" s="132" t="s">
        <v>224</v>
      </c>
      <c r="G45" s="133"/>
      <c r="H45" s="130" t="s">
        <v>68</v>
      </c>
      <c r="I45" s="130" t="s">
        <v>69</v>
      </c>
      <c r="J45" s="131" t="s">
        <v>70</v>
      </c>
      <c r="K45" s="134" t="s">
        <v>249</v>
      </c>
      <c r="L45" s="135" t="s">
        <v>71</v>
      </c>
    </row>
    <row r="46" spans="3:12" s="141" customFormat="1" ht="12.75">
      <c r="C46" s="134" t="s">
        <v>72</v>
      </c>
      <c r="D46" s="134" t="s">
        <v>73</v>
      </c>
      <c r="E46" s="136" t="s">
        <v>203</v>
      </c>
      <c r="F46" s="130" t="s">
        <v>204</v>
      </c>
      <c r="G46" s="130" t="s">
        <v>225</v>
      </c>
      <c r="H46" s="134" t="s">
        <v>74</v>
      </c>
      <c r="I46" s="134" t="s">
        <v>75</v>
      </c>
      <c r="J46" s="137"/>
      <c r="K46" s="134"/>
      <c r="L46" s="135"/>
    </row>
    <row r="47" spans="3:12" s="141" customFormat="1" ht="12.75">
      <c r="C47" s="138" t="s">
        <v>8</v>
      </c>
      <c r="D47" s="138" t="s">
        <v>8</v>
      </c>
      <c r="E47" s="139" t="s">
        <v>8</v>
      </c>
      <c r="F47" s="138" t="s">
        <v>8</v>
      </c>
      <c r="G47" s="138" t="s">
        <v>8</v>
      </c>
      <c r="H47" s="138" t="s">
        <v>8</v>
      </c>
      <c r="I47" s="138" t="s">
        <v>8</v>
      </c>
      <c r="J47" s="140" t="s">
        <v>8</v>
      </c>
      <c r="K47" s="138" t="s">
        <v>8</v>
      </c>
      <c r="L47" s="140" t="s">
        <v>8</v>
      </c>
    </row>
    <row r="48" spans="11:12" s="141" customFormat="1" ht="6" customHeight="1">
      <c r="K48" s="154"/>
      <c r="L48" s="154"/>
    </row>
    <row r="49" s="141" customFormat="1" ht="12.75">
      <c r="A49" s="142" t="s">
        <v>240</v>
      </c>
    </row>
    <row r="50" spans="1:12" s="141" customFormat="1" ht="12.75">
      <c r="A50" s="141" t="s">
        <v>260</v>
      </c>
      <c r="C50" s="2">
        <v>730364</v>
      </c>
      <c r="D50" s="2">
        <v>9743</v>
      </c>
      <c r="E50" s="2">
        <v>278272</v>
      </c>
      <c r="F50" s="2">
        <v>174852</v>
      </c>
      <c r="G50" s="2">
        <v>329</v>
      </c>
      <c r="H50" s="2">
        <v>-233884</v>
      </c>
      <c r="I50" s="2">
        <v>-246578</v>
      </c>
      <c r="J50" s="32">
        <f>SUM(C50:I50)</f>
        <v>713098</v>
      </c>
      <c r="K50" s="10">
        <v>13139</v>
      </c>
      <c r="L50" s="10">
        <f>+J50+K50</f>
        <v>726237</v>
      </c>
    </row>
    <row r="51" spans="1:12" s="141" customFormat="1" ht="12.75">
      <c r="A51" s="182" t="s">
        <v>264</v>
      </c>
      <c r="B51" s="182"/>
      <c r="C51" s="9">
        <v>0</v>
      </c>
      <c r="D51" s="9">
        <v>0</v>
      </c>
      <c r="E51" s="9">
        <v>0</v>
      </c>
      <c r="F51" s="9">
        <v>0</v>
      </c>
      <c r="G51" s="9">
        <v>33278</v>
      </c>
      <c r="H51" s="9">
        <v>0</v>
      </c>
      <c r="I51" s="9">
        <v>3221</v>
      </c>
      <c r="J51" s="171">
        <f>SUM(C51:I51)</f>
        <v>36499</v>
      </c>
      <c r="K51" s="9">
        <v>0</v>
      </c>
      <c r="L51" s="9">
        <f>+J51+K51</f>
        <v>36499</v>
      </c>
    </row>
    <row r="52" spans="1:12" s="141" customFormat="1" ht="12.75">
      <c r="A52" s="142" t="s">
        <v>261</v>
      </c>
      <c r="C52" s="2">
        <f>SUM(C50:C51)</f>
        <v>730364</v>
      </c>
      <c r="D52" s="2">
        <f aca="true" t="shared" si="2" ref="D52:L52">SUM(D50:D51)</f>
        <v>9743</v>
      </c>
      <c r="E52" s="2">
        <f t="shared" si="2"/>
        <v>278272</v>
      </c>
      <c r="F52" s="2">
        <f t="shared" si="2"/>
        <v>174852</v>
      </c>
      <c r="G52" s="2">
        <f t="shared" si="2"/>
        <v>33607</v>
      </c>
      <c r="H52" s="2">
        <f t="shared" si="2"/>
        <v>-233884</v>
      </c>
      <c r="I52" s="2">
        <f t="shared" si="2"/>
        <v>-243357</v>
      </c>
      <c r="J52" s="2">
        <f t="shared" si="2"/>
        <v>749597</v>
      </c>
      <c r="K52" s="2">
        <f t="shared" si="2"/>
        <v>13139</v>
      </c>
      <c r="L52" s="2">
        <f t="shared" si="2"/>
        <v>762736</v>
      </c>
    </row>
    <row r="53" spans="1:12" s="141" customFormat="1" ht="12.75">
      <c r="A53" s="157" t="s">
        <v>226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141" customFormat="1" ht="12.75">
      <c r="A54" s="157" t="s">
        <v>283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s="141" customFormat="1" ht="12.75">
      <c r="A55" s="157" t="s">
        <v>284</v>
      </c>
      <c r="B55" s="157"/>
      <c r="C55" s="10">
        <v>0</v>
      </c>
      <c r="D55" s="10">
        <f>G69</f>
        <v>-6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f>SUM(C55:I55)</f>
        <v>-6</v>
      </c>
      <c r="K55" s="10">
        <v>0</v>
      </c>
      <c r="L55" s="10">
        <f>SUM(J55:K55)</f>
        <v>-6</v>
      </c>
    </row>
    <row r="56" spans="1:12" s="141" customFormat="1" ht="12.75">
      <c r="A56" s="182" t="s">
        <v>287</v>
      </c>
      <c r="B56" s="182"/>
      <c r="C56" s="18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>PL!L39</f>
        <v>-42404</v>
      </c>
      <c r="J56" s="171">
        <f>SUM(C56:I56)</f>
        <v>-42404</v>
      </c>
      <c r="K56" s="171">
        <f>PL!L41</f>
        <v>-3023</v>
      </c>
      <c r="L56" s="9">
        <f>+J56+K56</f>
        <v>-45427</v>
      </c>
    </row>
    <row r="57" spans="1:12" s="141" customFormat="1" ht="12.75">
      <c r="A57" s="157" t="s">
        <v>288</v>
      </c>
      <c r="B57" s="157"/>
      <c r="C57" s="183"/>
      <c r="D57" s="10"/>
      <c r="E57" s="10"/>
      <c r="F57" s="10"/>
      <c r="G57" s="10"/>
      <c r="H57" s="10"/>
      <c r="I57" s="10"/>
      <c r="J57" s="158"/>
      <c r="K57" s="158"/>
      <c r="L57" s="10"/>
    </row>
    <row r="58" spans="1:12" s="141" customFormat="1" ht="12.75">
      <c r="A58" s="157" t="s">
        <v>304</v>
      </c>
      <c r="B58" s="157"/>
      <c r="C58" s="158">
        <f>SUM(C55:C56)</f>
        <v>0</v>
      </c>
      <c r="D58" s="158">
        <f aca="true" t="shared" si="3" ref="D58:L58">SUM(D55:D56)</f>
        <v>-6</v>
      </c>
      <c r="E58" s="158">
        <f t="shared" si="3"/>
        <v>0</v>
      </c>
      <c r="F58" s="158">
        <f t="shared" si="3"/>
        <v>0</v>
      </c>
      <c r="G58" s="158">
        <f t="shared" si="3"/>
        <v>0</v>
      </c>
      <c r="H58" s="158">
        <f t="shared" si="3"/>
        <v>0</v>
      </c>
      <c r="I58" s="158">
        <f t="shared" si="3"/>
        <v>-42404</v>
      </c>
      <c r="J58" s="158">
        <f t="shared" si="3"/>
        <v>-42410</v>
      </c>
      <c r="K58" s="158">
        <f t="shared" si="3"/>
        <v>-3023</v>
      </c>
      <c r="L58" s="158">
        <f t="shared" si="3"/>
        <v>-45433</v>
      </c>
    </row>
    <row r="59" spans="1:12" s="141" customFormat="1" ht="12.75">
      <c r="A59" s="141" t="s">
        <v>241</v>
      </c>
      <c r="C59" s="155">
        <v>0</v>
      </c>
      <c r="D59" s="10">
        <v>0</v>
      </c>
      <c r="E59" s="10">
        <v>0</v>
      </c>
      <c r="F59" s="10">
        <v>-31333</v>
      </c>
      <c r="G59" s="10">
        <v>0</v>
      </c>
      <c r="H59" s="10">
        <v>0</v>
      </c>
      <c r="I59" s="10">
        <v>-3249</v>
      </c>
      <c r="J59" s="32">
        <f>SUM(C59:I59)</f>
        <v>-34582</v>
      </c>
      <c r="K59" s="32">
        <v>0</v>
      </c>
      <c r="L59" s="10">
        <f>+J59+K59</f>
        <v>-34582</v>
      </c>
    </row>
    <row r="60" spans="1:12" s="141" customFormat="1" ht="12.75">
      <c r="A60" s="141" t="s">
        <v>289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32">
        <f>SUM(C60:I60)</f>
        <v>0</v>
      </c>
      <c r="K60" s="32">
        <v>-415</v>
      </c>
      <c r="L60" s="10">
        <f>+J60+K60</f>
        <v>-415</v>
      </c>
    </row>
    <row r="61" spans="1:12" s="141" customFormat="1" ht="13.5" thickBot="1">
      <c r="A61" s="184" t="s">
        <v>328</v>
      </c>
      <c r="B61" s="185"/>
      <c r="C61" s="25">
        <f aca="true" t="shared" si="4" ref="C61:L61">SUM(C58:C60)+C52</f>
        <v>730364</v>
      </c>
      <c r="D61" s="25">
        <f t="shared" si="4"/>
        <v>9737</v>
      </c>
      <c r="E61" s="25">
        <f t="shared" si="4"/>
        <v>278272</v>
      </c>
      <c r="F61" s="25">
        <f t="shared" si="4"/>
        <v>143519</v>
      </c>
      <c r="G61" s="25">
        <f t="shared" si="4"/>
        <v>33607</v>
      </c>
      <c r="H61" s="25">
        <f t="shared" si="4"/>
        <v>-233884</v>
      </c>
      <c r="I61" s="25">
        <f t="shared" si="4"/>
        <v>-289010</v>
      </c>
      <c r="J61" s="25">
        <f t="shared" si="4"/>
        <v>672605</v>
      </c>
      <c r="K61" s="25">
        <f t="shared" si="4"/>
        <v>9701</v>
      </c>
      <c r="L61" s="25">
        <f t="shared" si="4"/>
        <v>682306</v>
      </c>
    </row>
    <row r="62" spans="3:12" s="141" customFormat="1" ht="12.7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3:12" s="141" customFormat="1" ht="12.75">
      <c r="C63" s="10"/>
      <c r="D63" s="10"/>
      <c r="E63" s="10"/>
      <c r="F63" s="10"/>
      <c r="G63" s="10"/>
      <c r="H63" s="10"/>
      <c r="I63" s="10"/>
      <c r="J63" s="10"/>
      <c r="K63" s="32"/>
      <c r="L63" s="32"/>
    </row>
    <row r="64" spans="1:12" s="142" customFormat="1" ht="12.75">
      <c r="A64" s="142" t="s">
        <v>73</v>
      </c>
      <c r="C64" s="143" t="s">
        <v>76</v>
      </c>
      <c r="D64" s="144" t="s">
        <v>67</v>
      </c>
      <c r="E64" s="145" t="s">
        <v>77</v>
      </c>
      <c r="F64" s="146"/>
      <c r="G64" s="147"/>
      <c r="H64" s="10"/>
      <c r="I64" s="10"/>
      <c r="J64" s="10"/>
      <c r="K64" s="156"/>
      <c r="L64" s="190"/>
    </row>
    <row r="65" spans="3:11" s="142" customFormat="1" ht="12.75">
      <c r="C65" s="148" t="s">
        <v>78</v>
      </c>
      <c r="D65" s="149" t="s">
        <v>79</v>
      </c>
      <c r="E65" s="150" t="s">
        <v>80</v>
      </c>
      <c r="F65" s="149" t="s">
        <v>81</v>
      </c>
      <c r="G65" s="135" t="s">
        <v>70</v>
      </c>
      <c r="H65" s="10"/>
      <c r="I65" s="10"/>
      <c r="J65" s="10"/>
      <c r="K65" s="156"/>
    </row>
    <row r="66" spans="3:11" s="142" customFormat="1" ht="12.75">
      <c r="C66" s="151" t="s">
        <v>8</v>
      </c>
      <c r="D66" s="152" t="s">
        <v>8</v>
      </c>
      <c r="E66" s="153" t="s">
        <v>8</v>
      </c>
      <c r="F66" s="152" t="s">
        <v>8</v>
      </c>
      <c r="G66" s="140" t="s">
        <v>8</v>
      </c>
      <c r="H66" s="10"/>
      <c r="I66" s="10"/>
      <c r="J66" s="10"/>
      <c r="K66" s="156"/>
    </row>
    <row r="67" spans="3:11" s="141" customFormat="1" ht="12.75">
      <c r="C67" s="10"/>
      <c r="D67" s="10"/>
      <c r="E67" s="10"/>
      <c r="F67" s="10"/>
      <c r="H67" s="10"/>
      <c r="I67" s="10"/>
      <c r="J67" s="10"/>
      <c r="K67" s="157"/>
    </row>
    <row r="68" spans="1:11" s="141" customFormat="1" ht="12.75">
      <c r="A68" s="142" t="s">
        <v>240</v>
      </c>
      <c r="C68" s="10">
        <v>2234</v>
      </c>
      <c r="D68" s="10">
        <v>4584</v>
      </c>
      <c r="E68" s="10">
        <v>1325</v>
      </c>
      <c r="F68" s="10">
        <v>1600</v>
      </c>
      <c r="G68" s="32">
        <f>SUM(C68:F68)</f>
        <v>9743</v>
      </c>
      <c r="H68" s="10"/>
      <c r="I68" s="10"/>
      <c r="J68" s="10"/>
      <c r="K68" s="158"/>
    </row>
    <row r="69" spans="1:11" s="141" customFormat="1" ht="12.75">
      <c r="A69" s="141" t="s">
        <v>226</v>
      </c>
      <c r="C69" s="32">
        <v>0</v>
      </c>
      <c r="D69" s="32">
        <v>0</v>
      </c>
      <c r="E69" s="32">
        <v>-6</v>
      </c>
      <c r="F69" s="32">
        <v>0</v>
      </c>
      <c r="G69" s="32">
        <f>SUM(C69:F69)</f>
        <v>-6</v>
      </c>
      <c r="H69" s="10"/>
      <c r="I69" s="10"/>
      <c r="J69" s="10"/>
      <c r="K69" s="158"/>
    </row>
    <row r="70" spans="1:11" s="141" customFormat="1" ht="13.5" thickBot="1">
      <c r="A70" s="184" t="str">
        <f>A61</f>
        <v>At 31 March 2009</v>
      </c>
      <c r="B70" s="185"/>
      <c r="C70" s="159">
        <f>SUM(C68:C69)</f>
        <v>2234</v>
      </c>
      <c r="D70" s="159">
        <f>SUM(D68:D69)</f>
        <v>4584</v>
      </c>
      <c r="E70" s="159">
        <f>SUM(E68:E69)</f>
        <v>1319</v>
      </c>
      <c r="F70" s="159">
        <f>SUM(F68:F69)</f>
        <v>1600</v>
      </c>
      <c r="G70" s="159">
        <f>SUM(G68:G69)</f>
        <v>9737</v>
      </c>
      <c r="H70" s="10"/>
      <c r="I70" s="10"/>
      <c r="J70" s="10"/>
      <c r="K70" s="158"/>
    </row>
    <row r="71" spans="3:12" s="141" customFormat="1" ht="12.75">
      <c r="C71" s="32"/>
      <c r="D71" s="32"/>
      <c r="E71" s="32"/>
      <c r="F71" s="32"/>
      <c r="G71" s="32"/>
      <c r="H71" s="10"/>
      <c r="I71" s="10"/>
      <c r="J71" s="10"/>
      <c r="K71" s="32"/>
      <c r="L71" s="32"/>
    </row>
    <row r="72" spans="1:2" s="141" customFormat="1" ht="12.75">
      <c r="A72" s="141" t="s">
        <v>82</v>
      </c>
      <c r="B72" s="141" t="s">
        <v>83</v>
      </c>
    </row>
    <row r="73" spans="1:2" s="141" customFormat="1" ht="12.75">
      <c r="A73" s="141" t="s">
        <v>84</v>
      </c>
      <c r="B73" s="141" t="s">
        <v>85</v>
      </c>
    </row>
    <row r="74" s="141" customFormat="1" ht="12.75"/>
    <row r="75" s="141" customFormat="1" ht="12.75"/>
    <row r="76" s="141" customFormat="1" ht="12.75"/>
    <row r="77" ht="12.75">
      <c r="A77" s="33" t="s">
        <v>290</v>
      </c>
    </row>
    <row r="78" ht="12.75">
      <c r="A78" s="33" t="s">
        <v>242</v>
      </c>
    </row>
  </sheetData>
  <printOptions/>
  <pageMargins left="0.48" right="0.16" top="0.18" bottom="0.16" header="0.34" footer="0.16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1">
      <selection activeCell="B44" sqref="B44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6" width="9.140625" style="5" customWidth="1"/>
    <col min="7" max="7" width="9.140625" style="5" bestFit="1" customWidth="1"/>
    <col min="8" max="8" width="9.00390625" style="5" bestFit="1" customWidth="1"/>
    <col min="9" max="16384" width="9.140625" style="5" customWidth="1"/>
  </cols>
  <sheetData>
    <row r="1" spans="1:4" ht="15.75">
      <c r="A1" s="34" t="str">
        <f>+'[2]bs'!A1</f>
        <v>OLYMPIA INDUSTRIES BERHAD</v>
      </c>
      <c r="D1" s="39"/>
    </row>
    <row r="2" spans="1:4" ht="12.75">
      <c r="A2" s="3" t="str">
        <f>+'[2]bs'!A2</f>
        <v>(Company no. 63026-U)</v>
      </c>
      <c r="D2" s="39"/>
    </row>
    <row r="3" spans="1:4" ht="7.5" customHeight="1">
      <c r="A3" s="4"/>
      <c r="D3" s="39"/>
    </row>
    <row r="4" spans="1:4" ht="12.75">
      <c r="A4" s="46" t="s">
        <v>86</v>
      </c>
      <c r="D4" s="39"/>
    </row>
    <row r="5" spans="1:4" ht="12.75">
      <c r="A5" s="46" t="s">
        <v>329</v>
      </c>
      <c r="D5" s="39"/>
    </row>
    <row r="6" spans="1:5" ht="12.75">
      <c r="A6" s="5" t="s">
        <v>2</v>
      </c>
      <c r="C6" s="8" t="s">
        <v>5</v>
      </c>
      <c r="D6" s="37"/>
      <c r="E6" s="8" t="s">
        <v>6</v>
      </c>
    </row>
    <row r="7" spans="1:5" ht="12.75">
      <c r="A7" s="46"/>
      <c r="C7" s="8" t="s">
        <v>280</v>
      </c>
      <c r="D7" s="37"/>
      <c r="E7" s="8" t="s">
        <v>280</v>
      </c>
    </row>
    <row r="8" spans="1:5" ht="12.75">
      <c r="A8" s="46"/>
      <c r="C8" s="7" t="s">
        <v>319</v>
      </c>
      <c r="D8" s="38"/>
      <c r="E8" s="7" t="s">
        <v>320</v>
      </c>
    </row>
    <row r="9" spans="3:5" ht="12.75">
      <c r="C9" s="8" t="s">
        <v>8</v>
      </c>
      <c r="D9" s="37"/>
      <c r="E9" s="8" t="s">
        <v>8</v>
      </c>
    </row>
    <row r="10" spans="1:5" ht="12.75">
      <c r="A10" s="4" t="s">
        <v>88</v>
      </c>
      <c r="D10" s="39"/>
      <c r="E10" s="175" t="s">
        <v>310</v>
      </c>
    </row>
    <row r="11" spans="4:7" ht="12.75">
      <c r="D11" s="10"/>
      <c r="F11" s="10"/>
      <c r="G11" s="10"/>
    </row>
    <row r="12" spans="1:7" ht="12.75">
      <c r="A12" s="5" t="s">
        <v>308</v>
      </c>
      <c r="B12" s="168"/>
      <c r="C12" s="2">
        <f>PL!J28</f>
        <v>-39820</v>
      </c>
      <c r="D12" s="10"/>
      <c r="E12" s="13">
        <f>PL!L28</f>
        <v>-43804</v>
      </c>
      <c r="F12" s="10"/>
      <c r="G12" s="10"/>
    </row>
    <row r="13" spans="1:5" ht="12.75">
      <c r="A13" s="5" t="s">
        <v>227</v>
      </c>
      <c r="C13" s="13"/>
      <c r="D13" s="39"/>
      <c r="E13" s="13"/>
    </row>
    <row r="14" spans="2:5" ht="12.75">
      <c r="B14" s="5" t="s">
        <v>139</v>
      </c>
      <c r="C14" s="13">
        <v>-1070</v>
      </c>
      <c r="D14" s="39"/>
      <c r="E14" s="13">
        <v>-1211</v>
      </c>
    </row>
    <row r="15" spans="2:5" ht="12.75">
      <c r="B15" s="5" t="s">
        <v>248</v>
      </c>
      <c r="C15" s="13">
        <v>-289</v>
      </c>
      <c r="D15" s="39"/>
      <c r="E15" s="13">
        <v>-1687</v>
      </c>
    </row>
    <row r="16" spans="2:5" ht="12.75">
      <c r="B16" s="5" t="s">
        <v>270</v>
      </c>
      <c r="C16" s="13">
        <v>-6504</v>
      </c>
      <c r="D16" s="39"/>
      <c r="E16" s="13">
        <v>0</v>
      </c>
    </row>
    <row r="17" spans="2:6" ht="12.75">
      <c r="B17" s="5" t="s">
        <v>258</v>
      </c>
      <c r="C17" s="13">
        <v>-64</v>
      </c>
      <c r="D17" s="39"/>
      <c r="E17" s="13">
        <v>0</v>
      </c>
      <c r="F17" s="13"/>
    </row>
    <row r="18" spans="2:5" ht="12.75">
      <c r="B18" s="5" t="s">
        <v>228</v>
      </c>
      <c r="C18" s="13">
        <v>-323</v>
      </c>
      <c r="D18" s="39"/>
      <c r="E18" s="13">
        <v>-522</v>
      </c>
    </row>
    <row r="19" spans="2:5" ht="12.75">
      <c r="B19" s="5" t="s">
        <v>254</v>
      </c>
      <c r="C19" s="13">
        <v>60</v>
      </c>
      <c r="D19" s="39"/>
      <c r="E19" s="13">
        <v>0</v>
      </c>
    </row>
    <row r="20" spans="2:5" ht="12.75">
      <c r="B20" s="5" t="s">
        <v>237</v>
      </c>
      <c r="C20" s="13">
        <v>1783</v>
      </c>
      <c r="D20" s="39"/>
      <c r="E20" s="13">
        <v>1855</v>
      </c>
    </row>
    <row r="21" spans="2:5" ht="12.75">
      <c r="B21" s="5" t="s">
        <v>238</v>
      </c>
      <c r="C21" s="13">
        <v>2380</v>
      </c>
      <c r="D21" s="39"/>
      <c r="E21" s="13">
        <v>31346</v>
      </c>
    </row>
    <row r="22" spans="2:5" ht="13.5" customHeight="1">
      <c r="B22" s="5" t="s">
        <v>271</v>
      </c>
      <c r="C22" s="13">
        <v>0</v>
      </c>
      <c r="D22" s="39"/>
      <c r="E22" s="13">
        <v>1537</v>
      </c>
    </row>
    <row r="23" spans="2:5" ht="13.5" customHeight="1">
      <c r="B23" s="5" t="s">
        <v>330</v>
      </c>
      <c r="C23" s="13">
        <v>80</v>
      </c>
      <c r="D23" s="39"/>
      <c r="E23" s="13">
        <v>0</v>
      </c>
    </row>
    <row r="24" spans="2:5" ht="12.75">
      <c r="B24" s="5" t="s">
        <v>272</v>
      </c>
      <c r="C24" s="13">
        <v>42969</v>
      </c>
      <c r="D24" s="39"/>
      <c r="E24" s="13">
        <v>488</v>
      </c>
    </row>
    <row r="25" spans="2:5" ht="12.75">
      <c r="B25" s="5" t="s">
        <v>13</v>
      </c>
      <c r="C25" s="13">
        <v>15041</v>
      </c>
      <c r="D25" s="39"/>
      <c r="E25" s="13">
        <v>17503</v>
      </c>
    </row>
    <row r="26" spans="2:5" ht="12.75">
      <c r="B26" s="5" t="s">
        <v>90</v>
      </c>
      <c r="C26" s="9">
        <v>617</v>
      </c>
      <c r="D26" s="10"/>
      <c r="E26" s="40">
        <v>647</v>
      </c>
    </row>
    <row r="27" spans="1:6" ht="12.75">
      <c r="A27" s="5" t="s">
        <v>91</v>
      </c>
      <c r="C27" s="2">
        <f>SUM(C12:C26)</f>
        <v>14860</v>
      </c>
      <c r="D27" s="10"/>
      <c r="E27" s="2">
        <f>SUM(E12:E26)</f>
        <v>6152</v>
      </c>
      <c r="F27" s="13"/>
    </row>
    <row r="28" spans="2:5" ht="12.75">
      <c r="B28" s="5" t="s">
        <v>92</v>
      </c>
      <c r="C28" s="2">
        <v>-3855</v>
      </c>
      <c r="D28" s="10"/>
      <c r="E28" s="2">
        <v>-21573</v>
      </c>
    </row>
    <row r="29" spans="2:5" ht="12.75">
      <c r="B29" s="5" t="s">
        <v>93</v>
      </c>
      <c r="C29" s="2">
        <v>4266</v>
      </c>
      <c r="D29" s="10"/>
      <c r="E29" s="2">
        <v>-7832</v>
      </c>
    </row>
    <row r="30" spans="2:5" ht="12.75">
      <c r="B30" s="5" t="s">
        <v>94</v>
      </c>
      <c r="C30" s="2">
        <v>-84382</v>
      </c>
      <c r="D30" s="10"/>
      <c r="E30" s="2">
        <v>49163</v>
      </c>
    </row>
    <row r="31" spans="2:5" ht="12.75">
      <c r="B31" s="5" t="s">
        <v>95</v>
      </c>
      <c r="C31" s="9">
        <v>46966</v>
      </c>
      <c r="D31" s="10"/>
      <c r="E31" s="9">
        <v>45381</v>
      </c>
    </row>
    <row r="32" spans="3:5" ht="12.75">
      <c r="C32" s="2">
        <f>SUM(C27:C31)</f>
        <v>-22145</v>
      </c>
      <c r="D32" s="10"/>
      <c r="E32" s="2">
        <f>SUM(E27:E31)</f>
        <v>71291</v>
      </c>
    </row>
    <row r="33" spans="2:5" ht="12.75">
      <c r="B33" s="5" t="s">
        <v>99</v>
      </c>
      <c r="C33" s="2">
        <v>-483</v>
      </c>
      <c r="D33" s="10"/>
      <c r="E33" s="2">
        <v>-269</v>
      </c>
    </row>
    <row r="34" spans="2:5" ht="12.75">
      <c r="B34" s="5" t="s">
        <v>96</v>
      </c>
      <c r="C34" s="2">
        <v>-4354</v>
      </c>
      <c r="D34" s="10"/>
      <c r="E34" s="2">
        <v>-4621</v>
      </c>
    </row>
    <row r="35" spans="1:5" ht="12.75">
      <c r="A35" s="5" t="s">
        <v>273</v>
      </c>
      <c r="C35" s="26">
        <f>SUM(C32:C34)</f>
        <v>-26982</v>
      </c>
      <c r="D35" s="10"/>
      <c r="E35" s="26">
        <f>SUM(E32:E34)</f>
        <v>66401</v>
      </c>
    </row>
    <row r="36" spans="3:5" ht="12.75">
      <c r="C36" s="2"/>
      <c r="D36" s="10"/>
      <c r="E36" s="2"/>
    </row>
    <row r="37" spans="1:5" ht="12.75">
      <c r="A37" s="4" t="s">
        <v>97</v>
      </c>
      <c r="C37" s="2"/>
      <c r="D37" s="10"/>
      <c r="E37" s="2"/>
    </row>
    <row r="38" spans="2:5" ht="12.75">
      <c r="B38" s="5" t="s">
        <v>331</v>
      </c>
      <c r="C38" s="2">
        <v>-85</v>
      </c>
      <c r="E38" s="13">
        <v>-242</v>
      </c>
    </row>
    <row r="39" spans="2:5" ht="12.75">
      <c r="B39" s="5" t="s">
        <v>221</v>
      </c>
      <c r="C39" s="2">
        <v>-9089</v>
      </c>
      <c r="D39" s="10"/>
      <c r="E39" s="2">
        <v>-626</v>
      </c>
    </row>
    <row r="40" spans="2:5" ht="12.75">
      <c r="B40" s="5" t="s">
        <v>229</v>
      </c>
      <c r="C40" s="13">
        <v>0</v>
      </c>
      <c r="D40" s="10"/>
      <c r="E40" s="2">
        <v>-3182</v>
      </c>
    </row>
    <row r="41" spans="2:6" ht="12.75">
      <c r="B41" s="5" t="s">
        <v>311</v>
      </c>
      <c r="C41" s="2">
        <v>49376</v>
      </c>
      <c r="D41" s="10"/>
      <c r="E41" s="2">
        <v>36</v>
      </c>
      <c r="F41" s="13"/>
    </row>
    <row r="42" spans="2:5" ht="12.75">
      <c r="B42" s="5" t="s">
        <v>217</v>
      </c>
      <c r="C42" s="2">
        <v>51</v>
      </c>
      <c r="D42" s="10"/>
      <c r="E42" s="2">
        <v>75</v>
      </c>
    </row>
    <row r="43" spans="2:5" ht="12.75">
      <c r="B43" s="5" t="s">
        <v>274</v>
      </c>
      <c r="C43" s="2">
        <v>7965</v>
      </c>
      <c r="D43" s="10"/>
      <c r="E43" s="2">
        <v>0</v>
      </c>
    </row>
    <row r="44" spans="2:5" ht="12.75">
      <c r="B44" s="5" t="s">
        <v>239</v>
      </c>
      <c r="C44" s="2">
        <v>0</v>
      </c>
      <c r="D44" s="10"/>
      <c r="E44" s="2">
        <v>-1950</v>
      </c>
    </row>
    <row r="45" spans="2:5" ht="12.75">
      <c r="B45" s="5" t="s">
        <v>230</v>
      </c>
      <c r="C45" s="2">
        <v>1</v>
      </c>
      <c r="D45" s="10"/>
      <c r="E45" s="2">
        <v>1</v>
      </c>
    </row>
    <row r="46" spans="2:5" ht="12.75">
      <c r="B46" s="5" t="s">
        <v>89</v>
      </c>
      <c r="C46" s="2">
        <v>1070</v>
      </c>
      <c r="D46" s="10"/>
      <c r="E46" s="2">
        <v>1211</v>
      </c>
    </row>
    <row r="47" spans="2:5" ht="12.75">
      <c r="B47" s="5" t="s">
        <v>275</v>
      </c>
      <c r="C47" s="26">
        <f>SUM(C38:C46)</f>
        <v>49289</v>
      </c>
      <c r="D47" s="10"/>
      <c r="E47" s="26">
        <f>SUM(E38:E46)</f>
        <v>-4677</v>
      </c>
    </row>
    <row r="48" spans="3:5" ht="12.75">
      <c r="C48" s="2"/>
      <c r="D48" s="10"/>
      <c r="E48" s="2"/>
    </row>
    <row r="49" spans="1:5" ht="12.75">
      <c r="A49" s="4" t="s">
        <v>98</v>
      </c>
      <c r="C49" s="2"/>
      <c r="D49" s="10"/>
      <c r="E49" s="2"/>
    </row>
    <row r="50" spans="1:5" ht="12.75">
      <c r="A50" s="4"/>
      <c r="B50" s="5" t="s">
        <v>231</v>
      </c>
      <c r="C50" s="2">
        <v>5837</v>
      </c>
      <c r="D50" s="10"/>
      <c r="E50" s="2">
        <v>11897</v>
      </c>
    </row>
    <row r="51" spans="2:6" ht="12.75">
      <c r="B51" s="5" t="s">
        <v>276</v>
      </c>
      <c r="C51" s="2">
        <v>7813</v>
      </c>
      <c r="D51" s="10"/>
      <c r="E51" s="2">
        <v>0</v>
      </c>
      <c r="F51" s="13"/>
    </row>
    <row r="52" spans="2:6" ht="12.75">
      <c r="B52" s="5" t="s">
        <v>259</v>
      </c>
      <c r="C52" s="2">
        <v>0</v>
      </c>
      <c r="D52" s="10"/>
      <c r="E52" s="2">
        <v>-88699</v>
      </c>
      <c r="F52" s="13"/>
    </row>
    <row r="53" spans="2:6" ht="12.75">
      <c r="B53" s="5" t="s">
        <v>325</v>
      </c>
      <c r="C53" s="2">
        <v>-1431</v>
      </c>
      <c r="D53" s="10"/>
      <c r="E53" s="2">
        <v>0</v>
      </c>
      <c r="F53" s="13"/>
    </row>
    <row r="54" spans="2:6" ht="12.75">
      <c r="B54" s="5" t="s">
        <v>332</v>
      </c>
      <c r="C54" s="2">
        <v>-2</v>
      </c>
      <c r="D54" s="10"/>
      <c r="E54" s="2">
        <v>0</v>
      </c>
      <c r="F54" s="13"/>
    </row>
    <row r="55" spans="2:5" ht="12.75">
      <c r="B55" s="5" t="s">
        <v>232</v>
      </c>
      <c r="C55" s="2">
        <v>-233</v>
      </c>
      <c r="D55" s="10"/>
      <c r="E55" s="13">
        <v>-417</v>
      </c>
    </row>
    <row r="56" spans="2:5" ht="12.75">
      <c r="B56" s="5" t="s">
        <v>277</v>
      </c>
      <c r="C56" s="26">
        <f>SUM(C50:C55)</f>
        <v>11984</v>
      </c>
      <c r="D56" s="10"/>
      <c r="E56" s="26">
        <f>SUM(E50:E55)</f>
        <v>-77219</v>
      </c>
    </row>
    <row r="57" spans="3:5" ht="12.75">
      <c r="C57" s="2"/>
      <c r="D57" s="10"/>
      <c r="E57" s="2"/>
    </row>
    <row r="58" spans="1:5" ht="12.75">
      <c r="A58" s="4" t="s">
        <v>100</v>
      </c>
      <c r="C58" s="2">
        <f>+C35+C47+C56</f>
        <v>34291</v>
      </c>
      <c r="D58" s="10"/>
      <c r="E58" s="2">
        <f>E35+E47+E56</f>
        <v>-15495</v>
      </c>
    </row>
    <row r="59" spans="1:5" ht="12.75">
      <c r="A59" s="4" t="s">
        <v>312</v>
      </c>
      <c r="C59" s="2">
        <v>52853</v>
      </c>
      <c r="D59" s="10"/>
      <c r="E59" s="2">
        <v>67645</v>
      </c>
    </row>
    <row r="60" spans="1:9" ht="13.5" thickBot="1">
      <c r="A60" s="4" t="s">
        <v>278</v>
      </c>
      <c r="C60" s="25">
        <f>SUM(C58:C59)</f>
        <v>87144</v>
      </c>
      <c r="D60" s="10"/>
      <c r="E60" s="25">
        <f>SUM(E58:E59)</f>
        <v>52150</v>
      </c>
      <c r="G60" s="39"/>
      <c r="H60" s="39"/>
      <c r="I60" s="39"/>
    </row>
    <row r="61" spans="3:9" ht="12.75">
      <c r="C61" s="6"/>
      <c r="D61" s="10"/>
      <c r="E61" s="2"/>
      <c r="G61" s="39"/>
      <c r="H61" s="39"/>
      <c r="I61" s="39"/>
    </row>
    <row r="62" spans="1:9" ht="12.75">
      <c r="A62" s="4" t="s">
        <v>279</v>
      </c>
      <c r="G62" s="39"/>
      <c r="H62" s="39"/>
      <c r="I62" s="39"/>
    </row>
    <row r="63" spans="2:11" ht="12.75">
      <c r="B63" s="4"/>
      <c r="C63" s="97" t="s">
        <v>8</v>
      </c>
      <c r="E63" s="97" t="s">
        <v>8</v>
      </c>
      <c r="G63" s="195"/>
      <c r="H63" s="195"/>
      <c r="I63" s="39"/>
      <c r="J63" s="196"/>
      <c r="K63" s="196"/>
    </row>
    <row r="64" spans="2:9" ht="12.75">
      <c r="B64" s="5" t="s">
        <v>306</v>
      </c>
      <c r="C64" s="13">
        <v>30428</v>
      </c>
      <c r="D64" s="13"/>
      <c r="E64" s="13">
        <v>41136</v>
      </c>
      <c r="G64" s="41"/>
      <c r="H64" s="41"/>
      <c r="I64" s="39"/>
    </row>
    <row r="65" spans="2:9" ht="12.75">
      <c r="B65" s="5" t="s">
        <v>307</v>
      </c>
      <c r="C65" s="13">
        <v>56716</v>
      </c>
      <c r="D65" s="13"/>
      <c r="E65" s="13">
        <v>11014</v>
      </c>
      <c r="G65" s="41"/>
      <c r="H65" s="41"/>
      <c r="I65" s="39"/>
    </row>
    <row r="66" spans="3:9" ht="13.5" thickBot="1">
      <c r="C66" s="42">
        <f>ROUND(SUM(C64:C65),0)</f>
        <v>87144</v>
      </c>
      <c r="D66" s="41"/>
      <c r="E66" s="42">
        <f>SUM(E64:E65)</f>
        <v>52150</v>
      </c>
      <c r="G66" s="41"/>
      <c r="H66" s="41"/>
      <c r="I66" s="39"/>
    </row>
    <row r="67" spans="3:9" ht="12.75">
      <c r="C67" s="41"/>
      <c r="D67" s="41"/>
      <c r="E67" s="41"/>
      <c r="G67" s="39"/>
      <c r="H67" s="39"/>
      <c r="I67" s="39"/>
    </row>
    <row r="68" spans="2:9" ht="12.75">
      <c r="B68" s="5" t="s">
        <v>313</v>
      </c>
      <c r="C68" s="41"/>
      <c r="D68" s="41"/>
      <c r="E68" s="41"/>
      <c r="G68" s="39"/>
      <c r="H68" s="39"/>
      <c r="I68" s="39"/>
    </row>
    <row r="69" spans="3:9" ht="12.75">
      <c r="C69" s="41"/>
      <c r="D69" s="41"/>
      <c r="E69" s="41"/>
      <c r="G69" s="39"/>
      <c r="H69" s="39"/>
      <c r="I69" s="39"/>
    </row>
    <row r="70" spans="1:5" ht="12.75">
      <c r="A70" s="5" t="s">
        <v>101</v>
      </c>
      <c r="C70" s="6"/>
      <c r="D70" s="160"/>
      <c r="E70" s="6"/>
    </row>
    <row r="71" spans="1:5" ht="12.75">
      <c r="A71" s="5" t="s">
        <v>281</v>
      </c>
      <c r="C71" s="6"/>
      <c r="D71" s="160"/>
      <c r="E71" s="6"/>
    </row>
    <row r="72" spans="3:5" ht="12.75">
      <c r="C72" s="6"/>
      <c r="D72" s="160"/>
      <c r="E72" s="6"/>
    </row>
    <row r="73" spans="3:5" ht="12.75">
      <c r="C73" s="6"/>
      <c r="D73" s="160"/>
      <c r="E73" s="6"/>
    </row>
    <row r="74" spans="3:5" ht="12.75">
      <c r="C74" s="6"/>
      <c r="D74" s="160"/>
      <c r="E74" s="6"/>
    </row>
  </sheetData>
  <printOptions/>
  <pageMargins left="0.82" right="0.75" top="0.19" bottom="0.16" header="0.5" footer="0.44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5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1.57421875" style="5" customWidth="1"/>
    <col min="13" max="13" width="13.28125" style="5" customWidth="1"/>
    <col min="14" max="14" width="1.421875" style="5" customWidth="1"/>
    <col min="15" max="15" width="15.8515625" style="5" customWidth="1"/>
    <col min="16" max="16" width="1.57421875" style="5" customWidth="1"/>
    <col min="17" max="17" width="15.7109375" style="5" customWidth="1"/>
    <col min="18" max="18" width="0.5625" style="5" customWidth="1"/>
    <col min="19" max="19" width="13.8515625" style="5" customWidth="1"/>
    <col min="20" max="20" width="3.57421875" style="5" customWidth="1"/>
    <col min="21" max="21" width="10.8515625" style="5" customWidth="1"/>
    <col min="22" max="22" width="13.00390625" style="5" customWidth="1"/>
    <col min="23" max="23" width="9.00390625" style="5" bestFit="1" customWidth="1"/>
    <col min="24" max="24" width="11.140625" style="5" bestFit="1" customWidth="1"/>
    <col min="25" max="25" width="11.8515625" style="5" bestFit="1" customWidth="1"/>
    <col min="26" max="26" width="9.140625" style="5" customWidth="1"/>
    <col min="27" max="27" width="10.421875" style="5" customWidth="1"/>
    <col min="28" max="28" width="11.28125" style="5" customWidth="1"/>
    <col min="29" max="29" width="9.140625" style="5" customWidth="1"/>
    <col min="30" max="30" width="9.57421875" style="5" bestFit="1" customWidth="1"/>
    <col min="31" max="16384" width="9.140625" style="5" customWidth="1"/>
  </cols>
  <sheetData>
    <row r="1" ht="15.75">
      <c r="A1" s="115" t="s">
        <v>63</v>
      </c>
    </row>
    <row r="2" ht="12.75">
      <c r="A2" s="3" t="s">
        <v>0</v>
      </c>
    </row>
    <row r="3" ht="12.75">
      <c r="B3" s="44"/>
    </row>
    <row r="4" spans="1:2" ht="14.25">
      <c r="A4" s="118" t="s">
        <v>102</v>
      </c>
      <c r="B4" s="44"/>
    </row>
    <row r="5" spans="1:2" ht="12.75">
      <c r="A5" s="45"/>
      <c r="B5" s="44"/>
    </row>
    <row r="6" spans="1:2" ht="12.75">
      <c r="A6" s="46" t="s">
        <v>103</v>
      </c>
      <c r="B6" s="4" t="s">
        <v>104</v>
      </c>
    </row>
    <row r="7" spans="2:20" ht="12.75">
      <c r="B7" s="47" t="s">
        <v>105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0" ht="12.75">
      <c r="B8" s="47" t="s">
        <v>106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2:20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ht="12.75">
      <c r="B10" s="47" t="s">
        <v>107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2:20" ht="12.75">
      <c r="B11" s="47" t="s">
        <v>291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2:20" ht="12.75">
      <c r="B12" s="47" t="s">
        <v>108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ht="12.75">
      <c r="B13" s="47" t="s">
        <v>292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2:20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" ht="12.75">
      <c r="A16" s="46" t="s">
        <v>109</v>
      </c>
      <c r="B16" s="4" t="s">
        <v>110</v>
      </c>
    </row>
    <row r="17" spans="1:2" ht="12.75">
      <c r="A17" s="14"/>
      <c r="B17" s="47" t="s">
        <v>111</v>
      </c>
    </row>
    <row r="18" spans="1:2" ht="12.75">
      <c r="A18" s="14"/>
      <c r="B18" s="47" t="s">
        <v>293</v>
      </c>
    </row>
    <row r="19" spans="1:12" ht="12.75">
      <c r="A19" s="14"/>
      <c r="B19" s="47"/>
      <c r="L19" s="39"/>
    </row>
    <row r="20" spans="1:2" ht="12.75">
      <c r="A20" s="14"/>
      <c r="B20" s="47"/>
    </row>
    <row r="21" spans="1:2" ht="12.75">
      <c r="A21" s="46" t="s">
        <v>112</v>
      </c>
      <c r="B21" s="4" t="s">
        <v>113</v>
      </c>
    </row>
    <row r="22" spans="1:2" ht="12.75">
      <c r="A22" s="14"/>
      <c r="B22" s="11" t="s">
        <v>294</v>
      </c>
    </row>
    <row r="23" spans="1:2" ht="12.75">
      <c r="A23" s="14"/>
      <c r="B23" s="47"/>
    </row>
    <row r="25" spans="1:2" ht="12.75">
      <c r="A25" s="46" t="s">
        <v>114</v>
      </c>
      <c r="B25" s="46" t="s">
        <v>115</v>
      </c>
    </row>
    <row r="26" spans="1:2" ht="12.75">
      <c r="A26" s="14"/>
      <c r="B26" s="11" t="s">
        <v>116</v>
      </c>
    </row>
    <row r="27" spans="1:2" ht="12.75">
      <c r="A27" s="14"/>
      <c r="B27" s="11"/>
    </row>
    <row r="29" spans="1:2" ht="12.75">
      <c r="A29" s="46" t="s">
        <v>117</v>
      </c>
      <c r="B29" s="4" t="s">
        <v>118</v>
      </c>
    </row>
    <row r="30" ht="12.75">
      <c r="B30" s="11" t="s">
        <v>295</v>
      </c>
    </row>
    <row r="31" ht="12.75">
      <c r="B31" s="11"/>
    </row>
    <row r="32" ht="12.75">
      <c r="B32" s="11"/>
    </row>
    <row r="33" spans="1:2" ht="12.75">
      <c r="A33" s="46" t="s">
        <v>119</v>
      </c>
      <c r="B33" s="4" t="s">
        <v>120</v>
      </c>
    </row>
    <row r="34" spans="1:2" ht="12.75">
      <c r="A34" s="14"/>
      <c r="B34" s="11" t="s">
        <v>296</v>
      </c>
    </row>
    <row r="35" spans="1:2" ht="12.75">
      <c r="A35" s="14"/>
      <c r="B35" s="11" t="s">
        <v>121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46" t="s">
        <v>122</v>
      </c>
      <c r="B38" s="4" t="s">
        <v>123</v>
      </c>
    </row>
    <row r="39" spans="1:2" ht="12.75">
      <c r="A39" s="46"/>
      <c r="B39" s="5" t="s">
        <v>250</v>
      </c>
    </row>
    <row r="40" spans="1:2" ht="12.75">
      <c r="A40" s="46"/>
      <c r="B40" s="5" t="s">
        <v>314</v>
      </c>
    </row>
    <row r="41" ht="12.75">
      <c r="A41" s="46"/>
    </row>
    <row r="42" spans="1:17" ht="12.75">
      <c r="A42" s="46"/>
      <c r="B42" s="4"/>
      <c r="I42" s="73"/>
      <c r="J42" s="73"/>
      <c r="K42" s="73"/>
      <c r="L42" s="48"/>
      <c r="M42" s="73"/>
      <c r="N42" s="73"/>
      <c r="Q42" s="39"/>
    </row>
    <row r="43" spans="1:14" ht="12.75">
      <c r="A43" s="46" t="s">
        <v>124</v>
      </c>
      <c r="B43" s="4" t="s">
        <v>125</v>
      </c>
      <c r="I43" s="73"/>
      <c r="J43" s="73"/>
      <c r="K43" s="73"/>
      <c r="M43" s="73"/>
      <c r="N43" s="73"/>
    </row>
    <row r="44" spans="2:14" ht="12.75">
      <c r="B44" s="49" t="s">
        <v>297</v>
      </c>
      <c r="I44" s="73"/>
      <c r="J44" s="73"/>
      <c r="K44" s="73"/>
      <c r="M44" s="73"/>
      <c r="N44" s="73"/>
    </row>
    <row r="45" spans="2:17" ht="12.75">
      <c r="B45" s="50"/>
      <c r="C45" s="47"/>
      <c r="I45" s="73"/>
      <c r="J45" s="73"/>
      <c r="K45" s="73"/>
      <c r="M45" s="73"/>
      <c r="N45" s="73"/>
      <c r="Q45" s="51"/>
    </row>
    <row r="46" spans="9:17" ht="12.75">
      <c r="I46" s="73"/>
      <c r="J46" s="73"/>
      <c r="K46" s="73"/>
      <c r="L46" s="39"/>
      <c r="M46" s="73"/>
      <c r="N46" s="73"/>
      <c r="O46" s="39"/>
      <c r="P46" s="39"/>
      <c r="Q46" s="48"/>
    </row>
    <row r="47" spans="1:14" ht="12.75">
      <c r="A47" s="46" t="s">
        <v>126</v>
      </c>
      <c r="B47" s="52" t="s">
        <v>127</v>
      </c>
      <c r="I47" s="73"/>
      <c r="J47" s="73"/>
      <c r="K47" s="73"/>
      <c r="M47" s="73"/>
      <c r="N47" s="73"/>
    </row>
    <row r="48" spans="1:14" ht="12.75">
      <c r="A48" s="46"/>
      <c r="B48" s="53"/>
      <c r="I48" s="73"/>
      <c r="J48" s="73"/>
      <c r="K48" s="43" t="s">
        <v>128</v>
      </c>
      <c r="M48" s="124" t="s">
        <v>129</v>
      </c>
      <c r="N48" s="124"/>
    </row>
    <row r="49" spans="1:14" ht="12.75">
      <c r="A49" s="46"/>
      <c r="B49" s="53"/>
      <c r="I49" s="73"/>
      <c r="J49" s="73"/>
      <c r="K49" s="55" t="s">
        <v>266</v>
      </c>
      <c r="M49" s="55" t="s">
        <v>266</v>
      </c>
      <c r="N49" s="55"/>
    </row>
    <row r="50" spans="9:16" ht="15">
      <c r="I50" s="56"/>
      <c r="J50" s="56"/>
      <c r="K50" s="57" t="s">
        <v>319</v>
      </c>
      <c r="M50" s="57" t="s">
        <v>320</v>
      </c>
      <c r="N50" s="57"/>
      <c r="P50" s="58"/>
    </row>
    <row r="51" spans="2:14" ht="15" customHeight="1">
      <c r="B51" s="4" t="s">
        <v>130</v>
      </c>
      <c r="I51" s="92"/>
      <c r="J51" s="92"/>
      <c r="K51" s="43" t="s">
        <v>8</v>
      </c>
      <c r="M51" s="43" t="s">
        <v>8</v>
      </c>
      <c r="N51" s="43"/>
    </row>
    <row r="52" spans="2:14" ht="12.75">
      <c r="B52" s="47"/>
      <c r="C52" s="5" t="s">
        <v>131</v>
      </c>
      <c r="I52" s="92"/>
      <c r="J52" s="92"/>
      <c r="K52" s="13">
        <v>4492</v>
      </c>
      <c r="M52" s="13">
        <v>1972</v>
      </c>
      <c r="N52" s="13"/>
    </row>
    <row r="53" spans="2:14" ht="12.75">
      <c r="B53" s="47"/>
      <c r="C53" s="5" t="s">
        <v>132</v>
      </c>
      <c r="I53" s="92"/>
      <c r="J53" s="92"/>
      <c r="K53" s="13">
        <v>32064</v>
      </c>
      <c r="M53" s="13">
        <v>28792</v>
      </c>
      <c r="N53" s="13"/>
    </row>
    <row r="54" spans="3:14" ht="12.75">
      <c r="C54" s="5" t="s">
        <v>133</v>
      </c>
      <c r="I54" s="92"/>
      <c r="J54" s="92"/>
      <c r="K54" s="13">
        <v>131538</v>
      </c>
      <c r="M54" s="13">
        <v>130299</v>
      </c>
      <c r="N54" s="13"/>
    </row>
    <row r="55" spans="3:14" ht="12.75">
      <c r="C55" s="5" t="s">
        <v>134</v>
      </c>
      <c r="I55" s="54"/>
      <c r="J55" s="54"/>
      <c r="K55" s="40">
        <v>79193</v>
      </c>
      <c r="M55" s="40">
        <v>95650</v>
      </c>
      <c r="N55" s="41"/>
    </row>
    <row r="56" spans="2:14" ht="12.75">
      <c r="B56" s="47"/>
      <c r="C56" s="5" t="s">
        <v>135</v>
      </c>
      <c r="I56" s="92"/>
      <c r="J56" s="92"/>
      <c r="K56" s="13">
        <f>SUM(K52:K55)</f>
        <v>247287</v>
      </c>
      <c r="M56" s="13">
        <f>SUM(M52:M55)</f>
        <v>256713</v>
      </c>
      <c r="N56" s="13"/>
    </row>
    <row r="57" spans="1:14" ht="12.75">
      <c r="A57" s="14"/>
      <c r="B57" s="47"/>
      <c r="C57" s="5" t="s">
        <v>136</v>
      </c>
      <c r="I57" s="92"/>
      <c r="J57" s="92"/>
      <c r="K57" s="13">
        <v>-12091</v>
      </c>
      <c r="M57" s="13">
        <v>-11976</v>
      </c>
      <c r="N57" s="13"/>
    </row>
    <row r="58" spans="1:14" ht="13.5" thickBot="1">
      <c r="A58" s="14"/>
      <c r="C58" s="5" t="s">
        <v>70</v>
      </c>
      <c r="I58" s="92"/>
      <c r="J58" s="92"/>
      <c r="K58" s="60">
        <f>SUM(K56:K57)</f>
        <v>235196</v>
      </c>
      <c r="M58" s="60">
        <f>SUM(M56:M57)</f>
        <v>244737</v>
      </c>
      <c r="N58" s="41"/>
    </row>
    <row r="59" spans="1:17" ht="13.5" thickTop="1">
      <c r="A59" s="14"/>
      <c r="B59" s="47"/>
      <c r="I59" s="92"/>
      <c r="J59" s="92"/>
      <c r="K59" s="120"/>
      <c r="L59" s="120">
        <f>+L58-'[3]pl'!K15</f>
        <v>0</v>
      </c>
      <c r="M59" s="120"/>
      <c r="N59" s="120"/>
      <c r="Q59" s="13"/>
    </row>
    <row r="60" spans="1:17" ht="12.75">
      <c r="A60" s="14"/>
      <c r="B60" s="47"/>
      <c r="I60" s="92"/>
      <c r="J60" s="92"/>
      <c r="K60" s="120"/>
      <c r="L60" s="120"/>
      <c r="M60" s="120"/>
      <c r="N60" s="120"/>
      <c r="Q60" s="13"/>
    </row>
    <row r="61" spans="1:17" ht="12.75">
      <c r="A61" s="46" t="s">
        <v>126</v>
      </c>
      <c r="B61" s="52" t="s">
        <v>298</v>
      </c>
      <c r="I61" s="92"/>
      <c r="J61" s="92"/>
      <c r="K61" s="120"/>
      <c r="L61" s="120"/>
      <c r="M61" s="120"/>
      <c r="N61" s="120"/>
      <c r="Q61" s="13"/>
    </row>
    <row r="62" spans="1:17" ht="12.75">
      <c r="A62" s="14"/>
      <c r="B62" s="47"/>
      <c r="I62" s="92"/>
      <c r="J62" s="92"/>
      <c r="K62" s="43" t="s">
        <v>128</v>
      </c>
      <c r="M62" s="124" t="s">
        <v>129</v>
      </c>
      <c r="N62" s="120"/>
      <c r="Q62" s="13"/>
    </row>
    <row r="63" spans="1:17" ht="12.75">
      <c r="A63" s="14"/>
      <c r="B63" s="47"/>
      <c r="I63" s="92"/>
      <c r="J63" s="92"/>
      <c r="K63" s="55" t="s">
        <v>266</v>
      </c>
      <c r="M63" s="55" t="s">
        <v>266</v>
      </c>
      <c r="N63" s="120"/>
      <c r="Q63" s="13"/>
    </row>
    <row r="64" spans="1:17" ht="15">
      <c r="A64" s="14"/>
      <c r="B64" s="47"/>
      <c r="I64" s="92"/>
      <c r="J64" s="92"/>
      <c r="K64" s="57" t="s">
        <v>319</v>
      </c>
      <c r="M64" s="57" t="s">
        <v>320</v>
      </c>
      <c r="N64" s="120"/>
      <c r="Q64" s="13"/>
    </row>
    <row r="65" spans="2:14" ht="12.75">
      <c r="B65" s="4" t="s">
        <v>137</v>
      </c>
      <c r="I65" s="92"/>
      <c r="J65" s="92"/>
      <c r="K65" s="43" t="s">
        <v>8</v>
      </c>
      <c r="M65" s="43" t="s">
        <v>8</v>
      </c>
      <c r="N65" s="13"/>
    </row>
    <row r="66" spans="2:19" ht="12.75">
      <c r="B66" s="47"/>
      <c r="C66" s="5" t="s">
        <v>131</v>
      </c>
      <c r="I66" s="92"/>
      <c r="J66" s="92"/>
      <c r="K66" s="13">
        <v>-29527</v>
      </c>
      <c r="M66" s="13">
        <v>-2659</v>
      </c>
      <c r="N66" s="13"/>
      <c r="S66" s="191"/>
    </row>
    <row r="67" spans="2:14" ht="12.75">
      <c r="B67" s="47"/>
      <c r="C67" s="5" t="s">
        <v>132</v>
      </c>
      <c r="I67" s="92"/>
      <c r="J67" s="92"/>
      <c r="K67" s="13">
        <v>13268</v>
      </c>
      <c r="M67" s="13">
        <v>-1731</v>
      </c>
      <c r="N67" s="13"/>
    </row>
    <row r="68" spans="3:14" ht="12.75">
      <c r="C68" s="61" t="s">
        <v>133</v>
      </c>
      <c r="I68" s="92"/>
      <c r="J68" s="92"/>
      <c r="K68" s="13">
        <v>6474</v>
      </c>
      <c r="M68" s="13">
        <v>7364</v>
      </c>
      <c r="N68" s="13"/>
    </row>
    <row r="69" spans="3:14" ht="12.75">
      <c r="C69" s="5" t="s">
        <v>134</v>
      </c>
      <c r="I69" s="92"/>
      <c r="J69" s="92"/>
      <c r="K69" s="40">
        <v>-16064</v>
      </c>
      <c r="M69" s="40">
        <v>-30486</v>
      </c>
      <c r="N69" s="41"/>
    </row>
    <row r="70" spans="2:14" ht="12.75">
      <c r="B70" s="47"/>
      <c r="I70" s="92"/>
      <c r="J70" s="92"/>
      <c r="K70" s="13">
        <f>SUM(K66:K69)</f>
        <v>-25849</v>
      </c>
      <c r="M70" s="13">
        <f>SUM(M66:M69)</f>
        <v>-27512</v>
      </c>
      <c r="N70" s="13"/>
    </row>
    <row r="71" spans="2:19" ht="12.75">
      <c r="B71" s="47"/>
      <c r="C71" s="11" t="s">
        <v>138</v>
      </c>
      <c r="I71" s="92"/>
      <c r="J71" s="92"/>
      <c r="K71" s="13">
        <v>-15041</v>
      </c>
      <c r="M71" s="13">
        <v>-17503</v>
      </c>
      <c r="N71" s="13"/>
      <c r="S71" s="13"/>
    </row>
    <row r="72" spans="2:14" ht="12.75">
      <c r="B72" s="47"/>
      <c r="C72" s="5" t="s">
        <v>139</v>
      </c>
      <c r="I72" s="92"/>
      <c r="J72" s="92"/>
      <c r="K72" s="40">
        <v>1070</v>
      </c>
      <c r="M72" s="40">
        <v>1211</v>
      </c>
      <c r="N72" s="41"/>
    </row>
    <row r="73" spans="2:19" ht="12.75">
      <c r="B73" s="47"/>
      <c r="C73" s="5" t="s">
        <v>308</v>
      </c>
      <c r="I73" s="92"/>
      <c r="J73" s="92"/>
      <c r="K73" s="13">
        <f>SUM(K70:K72)</f>
        <v>-39820</v>
      </c>
      <c r="M73" s="13">
        <f>SUM(M70:M72)</f>
        <v>-43804</v>
      </c>
      <c r="N73" s="13"/>
      <c r="S73" s="13"/>
    </row>
    <row r="74" spans="2:14" ht="12.75">
      <c r="B74" s="47"/>
      <c r="C74" s="5" t="s">
        <v>140</v>
      </c>
      <c r="I74" s="92"/>
      <c r="J74" s="92"/>
      <c r="K74" s="13">
        <v>-4048</v>
      </c>
      <c r="M74" s="13">
        <v>-1623</v>
      </c>
      <c r="N74" s="13"/>
    </row>
    <row r="75" spans="2:14" ht="13.5" thickBot="1">
      <c r="B75" s="47"/>
      <c r="C75" s="5" t="s">
        <v>315</v>
      </c>
      <c r="I75" s="92"/>
      <c r="J75" s="92"/>
      <c r="K75" s="60">
        <f>SUM(K73:K74)</f>
        <v>-43868</v>
      </c>
      <c r="M75" s="60">
        <f>SUM(M73:M74)</f>
        <v>-45427</v>
      </c>
      <c r="N75" s="41"/>
    </row>
    <row r="76" spans="2:17" ht="13.5" thickTop="1">
      <c r="B76" s="47"/>
      <c r="I76" s="92"/>
      <c r="J76" s="92"/>
      <c r="K76" s="120"/>
      <c r="L76" s="120"/>
      <c r="M76" s="120"/>
      <c r="N76" s="120"/>
      <c r="Q76" s="13"/>
    </row>
    <row r="77" spans="1:12" ht="12.75">
      <c r="A77" s="50"/>
      <c r="B77" s="47"/>
      <c r="K77" s="13"/>
      <c r="L77" s="13"/>
    </row>
    <row r="78" spans="1:2" ht="12.75">
      <c r="A78" s="46" t="s">
        <v>141</v>
      </c>
      <c r="B78" s="53" t="s">
        <v>142</v>
      </c>
    </row>
    <row r="79" spans="1:2" ht="12.75">
      <c r="A79" s="46"/>
      <c r="B79" s="11" t="s">
        <v>143</v>
      </c>
    </row>
    <row r="80" spans="1:2" ht="12.75">
      <c r="A80" s="46"/>
      <c r="B80" s="47" t="s">
        <v>299</v>
      </c>
    </row>
    <row r="81" spans="1:2" ht="12.75">
      <c r="A81" s="46"/>
      <c r="B81" s="47"/>
    </row>
    <row r="82" spans="1:2" ht="12.75">
      <c r="A82" s="46"/>
      <c r="B82" s="47"/>
    </row>
    <row r="83" spans="1:2" ht="12.75">
      <c r="A83" s="46" t="s">
        <v>144</v>
      </c>
      <c r="B83" s="46" t="s">
        <v>145</v>
      </c>
    </row>
    <row r="84" spans="1:2" ht="12.75">
      <c r="A84" s="46"/>
      <c r="B84" s="11" t="s">
        <v>333</v>
      </c>
    </row>
    <row r="85" spans="1:2" ht="12.75">
      <c r="A85" s="46"/>
      <c r="B85" s="46"/>
    </row>
    <row r="86" spans="1:2" ht="12.75">
      <c r="A86" s="46"/>
      <c r="B86" s="11" t="s">
        <v>334</v>
      </c>
    </row>
    <row r="87" spans="1:2" ht="12.75">
      <c r="A87" s="46"/>
      <c r="B87" s="11" t="s">
        <v>335</v>
      </c>
    </row>
    <row r="88" spans="1:2" ht="12.75">
      <c r="A88" s="46"/>
      <c r="B88" s="11" t="s">
        <v>336</v>
      </c>
    </row>
    <row r="89" spans="1:2" ht="12.75">
      <c r="A89" s="46"/>
      <c r="B89" s="11"/>
    </row>
    <row r="90" spans="1:2" ht="12.75">
      <c r="A90" s="46"/>
      <c r="B90" s="46"/>
    </row>
    <row r="91" spans="1:2" ht="12.75">
      <c r="A91" s="46" t="s">
        <v>146</v>
      </c>
      <c r="B91" s="46" t="s">
        <v>147</v>
      </c>
    </row>
    <row r="92" spans="1:2" ht="12.75">
      <c r="A92" s="46"/>
      <c r="B92" s="62" t="s">
        <v>316</v>
      </c>
    </row>
    <row r="93" spans="1:2" ht="12.75">
      <c r="A93" s="46"/>
      <c r="B93" s="62"/>
    </row>
    <row r="94" spans="1:2" ht="12.75">
      <c r="A94" s="46"/>
      <c r="B94" s="62"/>
    </row>
    <row r="95" spans="1:20" ht="12.75">
      <c r="A95" s="46" t="s">
        <v>148</v>
      </c>
      <c r="B95" s="63" t="s">
        <v>149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2.75">
      <c r="A96" s="46"/>
      <c r="B96" s="11" t="s">
        <v>300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2.75">
      <c r="A97" s="46"/>
      <c r="B97" s="6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2.75">
      <c r="A98" s="46"/>
      <c r="B98" s="11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ht="12.75">
      <c r="A99" s="46" t="s">
        <v>150</v>
      </c>
      <c r="B99" s="63" t="s">
        <v>151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ht="12.75">
      <c r="A100" s="46"/>
      <c r="B100" s="11" t="s">
        <v>337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2.75">
      <c r="A101" s="46"/>
      <c r="B101" s="11"/>
      <c r="C101" s="47"/>
      <c r="D101" s="47"/>
      <c r="E101" s="47"/>
      <c r="F101" s="47"/>
      <c r="G101" s="47"/>
      <c r="H101" s="47"/>
      <c r="I101" s="47"/>
      <c r="J101" s="47"/>
      <c r="K101" s="47"/>
      <c r="M101" s="59" t="s">
        <v>8</v>
      </c>
      <c r="N101" s="59"/>
      <c r="P101" s="47"/>
      <c r="Q101" s="47"/>
      <c r="R101" s="47"/>
      <c r="S101" s="47"/>
      <c r="T101" s="47"/>
    </row>
    <row r="102" spans="1:2" ht="12.75">
      <c r="A102" s="46"/>
      <c r="B102" s="50" t="s">
        <v>152</v>
      </c>
    </row>
    <row r="103" spans="1:20" ht="13.5" thickBot="1">
      <c r="A103" s="1"/>
      <c r="B103" s="11"/>
      <c r="C103" s="47" t="s">
        <v>30</v>
      </c>
      <c r="D103" s="47"/>
      <c r="E103" s="47"/>
      <c r="F103" s="47"/>
      <c r="G103" s="47"/>
      <c r="H103" s="47"/>
      <c r="I103" s="47"/>
      <c r="J103" s="47"/>
      <c r="K103" s="47"/>
      <c r="M103" s="64">
        <v>1571</v>
      </c>
      <c r="N103" s="65"/>
      <c r="P103" s="47"/>
      <c r="Q103" s="47"/>
      <c r="R103" s="47"/>
      <c r="S103" s="47"/>
      <c r="T103" s="47"/>
    </row>
    <row r="104" spans="1:20" ht="12.75">
      <c r="A104" s="1"/>
      <c r="B104" s="11"/>
      <c r="C104" s="47"/>
      <c r="D104" s="47"/>
      <c r="E104" s="47"/>
      <c r="F104" s="47"/>
      <c r="G104" s="47"/>
      <c r="H104" s="47"/>
      <c r="I104" s="47"/>
      <c r="J104" s="47"/>
      <c r="K104" s="47"/>
      <c r="L104" s="65"/>
      <c r="M104" s="47"/>
      <c r="N104" s="47"/>
      <c r="O104" s="47"/>
      <c r="P104" s="47"/>
      <c r="Q104" s="47"/>
      <c r="R104" s="47"/>
      <c r="S104" s="47"/>
      <c r="T104" s="47"/>
    </row>
    <row r="105" spans="1:20" ht="12.75">
      <c r="A105" s="1"/>
      <c r="B105" s="11"/>
      <c r="C105" s="47"/>
      <c r="D105" s="47"/>
      <c r="E105" s="47"/>
      <c r="F105" s="47"/>
      <c r="G105" s="47"/>
      <c r="H105" s="47"/>
      <c r="I105" s="47"/>
      <c r="J105" s="47"/>
      <c r="K105" s="172"/>
      <c r="L105" s="65"/>
      <c r="M105" s="172"/>
      <c r="N105" s="172"/>
      <c r="O105" s="172"/>
      <c r="P105" s="47"/>
      <c r="Q105" s="47"/>
      <c r="R105" s="47"/>
      <c r="S105" s="47"/>
      <c r="T105" s="47"/>
    </row>
    <row r="106" spans="1:20" ht="14.25">
      <c r="A106" s="119" t="s">
        <v>153</v>
      </c>
      <c r="B106" s="6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" ht="12.75">
      <c r="A107" s="46"/>
      <c r="B107" s="45"/>
    </row>
    <row r="108" spans="1:2" ht="12.75">
      <c r="A108" s="46" t="s">
        <v>154</v>
      </c>
      <c r="B108" s="1" t="s">
        <v>155</v>
      </c>
    </row>
    <row r="109" spans="1:2" ht="12.75">
      <c r="A109" s="46"/>
      <c r="B109" s="11" t="s">
        <v>338</v>
      </c>
    </row>
    <row r="110" spans="1:2" ht="12.75">
      <c r="A110" s="46"/>
      <c r="B110" s="11" t="s">
        <v>339</v>
      </c>
    </row>
    <row r="111" spans="1:3" ht="12.75">
      <c r="A111" s="1"/>
      <c r="B111" s="50"/>
      <c r="C111" s="61"/>
    </row>
    <row r="112" spans="1:3" ht="12.75">
      <c r="A112" s="1"/>
      <c r="B112" s="67" t="s">
        <v>340</v>
      </c>
      <c r="C112" s="47"/>
    </row>
    <row r="113" spans="1:3" ht="12.75">
      <c r="A113" s="1"/>
      <c r="B113" s="67" t="s">
        <v>341</v>
      </c>
      <c r="C113" s="47"/>
    </row>
    <row r="114" spans="1:3" ht="12.75">
      <c r="A114" s="1"/>
      <c r="B114" s="68" t="s">
        <v>342</v>
      </c>
      <c r="C114" s="47"/>
    </row>
    <row r="115" spans="1:2" ht="12.75">
      <c r="A115" s="46"/>
      <c r="B115" s="47"/>
    </row>
    <row r="116" ht="12.75">
      <c r="B116" s="14"/>
    </row>
    <row r="117" spans="1:2" ht="12.75">
      <c r="A117" s="46" t="s">
        <v>156</v>
      </c>
      <c r="B117" s="63" t="s">
        <v>157</v>
      </c>
    </row>
    <row r="118" spans="1:2" ht="12.75">
      <c r="A118" s="46"/>
      <c r="B118" s="69" t="s">
        <v>343</v>
      </c>
    </row>
    <row r="119" spans="1:2" ht="12.75">
      <c r="A119" s="46"/>
      <c r="B119" s="69" t="s">
        <v>344</v>
      </c>
    </row>
    <row r="120" spans="1:2" ht="12.75">
      <c r="A120" s="46"/>
      <c r="B120" s="69" t="s">
        <v>345</v>
      </c>
    </row>
    <row r="121" spans="1:17" ht="12.75">
      <c r="A121" s="46"/>
      <c r="B121" s="47"/>
      <c r="J121" s="73"/>
      <c r="L121" s="70"/>
      <c r="Q121" s="70"/>
    </row>
    <row r="122" spans="1:17" ht="12.75">
      <c r="A122" s="46"/>
      <c r="B122" s="61"/>
      <c r="J122" s="73"/>
      <c r="L122" s="70"/>
      <c r="Q122" s="70"/>
    </row>
    <row r="123" spans="1:17" ht="12.75">
      <c r="A123" s="46" t="s">
        <v>158</v>
      </c>
      <c r="B123" s="1" t="s">
        <v>159</v>
      </c>
      <c r="J123" s="73"/>
      <c r="L123" s="71"/>
      <c r="Q123" s="70"/>
    </row>
    <row r="124" spans="1:17" ht="12.75">
      <c r="A124" s="46"/>
      <c r="B124" s="69" t="s">
        <v>346</v>
      </c>
      <c r="J124" s="73"/>
      <c r="L124" s="71"/>
      <c r="Q124" s="70"/>
    </row>
    <row r="125" spans="1:17" ht="12.75">
      <c r="A125" s="46"/>
      <c r="B125" s="69" t="s">
        <v>347</v>
      </c>
      <c r="J125" s="73"/>
      <c r="L125" s="71"/>
      <c r="Q125" s="70"/>
    </row>
    <row r="126" spans="1:17" ht="12.75">
      <c r="A126" s="46"/>
      <c r="B126" s="62"/>
      <c r="C126" s="68"/>
      <c r="D126" s="72"/>
      <c r="I126" s="39"/>
      <c r="Q126" s="39"/>
    </row>
    <row r="127" spans="1:11" ht="12.75">
      <c r="A127" s="46"/>
      <c r="B127" s="47"/>
      <c r="C127" s="50"/>
      <c r="I127" s="39"/>
      <c r="J127" s="39"/>
      <c r="K127" s="39"/>
    </row>
    <row r="128" spans="1:11" ht="12.75">
      <c r="A128" s="46" t="s">
        <v>160</v>
      </c>
      <c r="B128" s="1" t="s">
        <v>161</v>
      </c>
      <c r="I128" s="39"/>
      <c r="J128" s="39"/>
      <c r="K128" s="39"/>
    </row>
    <row r="129" spans="1:11" ht="12.75">
      <c r="A129" s="46"/>
      <c r="B129" s="11" t="s">
        <v>162</v>
      </c>
      <c r="I129" s="39"/>
      <c r="J129" s="39"/>
      <c r="K129" s="39"/>
    </row>
    <row r="130" spans="1:11" ht="12.75">
      <c r="A130" s="46"/>
      <c r="B130" s="11" t="s">
        <v>87</v>
      </c>
      <c r="I130" s="39"/>
      <c r="J130" s="39"/>
      <c r="K130" s="39"/>
    </row>
    <row r="131" spans="1:11" ht="12.75">
      <c r="A131" s="46"/>
      <c r="B131" s="11"/>
      <c r="I131" s="39"/>
      <c r="J131" s="39"/>
      <c r="K131" s="39"/>
    </row>
    <row r="132" spans="1:2" ht="12.75">
      <c r="A132" s="46" t="s">
        <v>163</v>
      </c>
      <c r="B132" s="1" t="s">
        <v>164</v>
      </c>
    </row>
    <row r="133" spans="1:14" ht="12.75">
      <c r="A133" s="46"/>
      <c r="B133" s="11" t="s">
        <v>165</v>
      </c>
      <c r="J133" s="92"/>
      <c r="K133" s="54" t="s">
        <v>5</v>
      </c>
      <c r="M133" s="54" t="s">
        <v>128</v>
      </c>
      <c r="N133" s="54"/>
    </row>
    <row r="134" spans="1:14" ht="12.75">
      <c r="A134" s="46"/>
      <c r="B134" s="46"/>
      <c r="J134" s="92"/>
      <c r="K134" s="74" t="s">
        <v>7</v>
      </c>
      <c r="M134" s="54" t="s">
        <v>266</v>
      </c>
      <c r="N134" s="54"/>
    </row>
    <row r="135" spans="1:14" ht="15">
      <c r="A135" s="46"/>
      <c r="B135" s="46"/>
      <c r="J135" s="121"/>
      <c r="K135" s="75" t="s">
        <v>319</v>
      </c>
      <c r="M135" s="76" t="str">
        <f>K135</f>
        <v>31 Mar 2010</v>
      </c>
      <c r="N135" s="76"/>
    </row>
    <row r="136" spans="1:14" ht="12.75">
      <c r="A136" s="46"/>
      <c r="B136" s="53"/>
      <c r="J136" s="92"/>
      <c r="K136" s="54" t="s">
        <v>8</v>
      </c>
      <c r="M136" s="54" t="s">
        <v>8</v>
      </c>
      <c r="N136" s="54"/>
    </row>
    <row r="137" spans="1:21" ht="12.75">
      <c r="A137" s="46"/>
      <c r="B137" s="53"/>
      <c r="J137" s="92"/>
      <c r="K137" s="54"/>
      <c r="M137" s="54"/>
      <c r="N137" s="54"/>
      <c r="Q137" s="196"/>
      <c r="S137" s="197"/>
      <c r="U137" s="197"/>
    </row>
    <row r="138" spans="1:22" ht="12.75">
      <c r="A138" s="1"/>
      <c r="B138" s="1"/>
      <c r="C138" s="47" t="s">
        <v>233</v>
      </c>
      <c r="K138" s="13">
        <v>1790</v>
      </c>
      <c r="M138" s="78">
        <v>2970</v>
      </c>
      <c r="N138" s="78"/>
      <c r="Q138" s="13"/>
      <c r="R138" s="13"/>
      <c r="S138" s="13"/>
      <c r="U138" s="13"/>
      <c r="V138" s="13"/>
    </row>
    <row r="139" spans="1:22" ht="12.75">
      <c r="A139" s="46"/>
      <c r="B139" s="53"/>
      <c r="C139" s="5" t="s">
        <v>166</v>
      </c>
      <c r="J139" s="13"/>
      <c r="K139" s="13">
        <v>408</v>
      </c>
      <c r="M139" s="13">
        <v>1078</v>
      </c>
      <c r="N139" s="13"/>
      <c r="P139" s="13"/>
      <c r="Q139" s="13"/>
      <c r="R139" s="13"/>
      <c r="S139" s="13"/>
      <c r="V139" s="13"/>
    </row>
    <row r="140" spans="1:22" ht="13.5" thickBot="1">
      <c r="A140" s="46"/>
      <c r="B140" s="50"/>
      <c r="C140" s="5" t="s">
        <v>167</v>
      </c>
      <c r="K140" s="60">
        <f>SUM(K138:K139)</f>
        <v>2198</v>
      </c>
      <c r="M140" s="161">
        <f>SUM(M138:M139)</f>
        <v>4048</v>
      </c>
      <c r="N140" s="173"/>
      <c r="V140" s="13"/>
    </row>
    <row r="141" spans="1:17" ht="13.5" thickTop="1">
      <c r="A141" s="46"/>
      <c r="B141" s="50"/>
      <c r="K141" s="162"/>
      <c r="L141" s="162"/>
      <c r="M141" s="162"/>
      <c r="Q141" s="162"/>
    </row>
    <row r="142" spans="1:2" ht="12.75">
      <c r="A142" s="46"/>
      <c r="B142" s="50" t="s">
        <v>243</v>
      </c>
    </row>
    <row r="143" spans="1:3" ht="12.75">
      <c r="A143" s="46"/>
      <c r="B143" s="50" t="s">
        <v>168</v>
      </c>
      <c r="C143" s="47"/>
    </row>
    <row r="144" spans="1:3" ht="12.75">
      <c r="A144" s="46"/>
      <c r="B144" s="50"/>
      <c r="C144" s="47"/>
    </row>
    <row r="145" spans="1:3" ht="12.75">
      <c r="A145" s="46"/>
      <c r="B145" s="50"/>
      <c r="C145" s="47"/>
    </row>
    <row r="146" spans="1:3" ht="12.75">
      <c r="A146" s="46" t="s">
        <v>169</v>
      </c>
      <c r="B146" s="52" t="s">
        <v>170</v>
      </c>
      <c r="C146" s="47"/>
    </row>
    <row r="147" spans="1:30" ht="12.75">
      <c r="A147" s="46"/>
      <c r="B147" s="50" t="s">
        <v>301</v>
      </c>
      <c r="C147" s="47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ht="12.75">
      <c r="A148" s="46"/>
      <c r="B148" s="50"/>
      <c r="C148" s="47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ht="12.75">
      <c r="A149" s="46"/>
      <c r="B149" s="50"/>
      <c r="C149" s="47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ht="12.75">
      <c r="A150" s="46" t="s">
        <v>171</v>
      </c>
      <c r="B150" s="4" t="s">
        <v>172</v>
      </c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ht="12.75">
      <c r="A151" s="46"/>
      <c r="B151" s="4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2:30" ht="12.75">
      <c r="B152" s="5" t="s">
        <v>173</v>
      </c>
      <c r="C152" s="50" t="s">
        <v>218</v>
      </c>
      <c r="K152" s="7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3:30" ht="12.75">
      <c r="C153" s="50"/>
      <c r="K153" s="54" t="s">
        <v>5</v>
      </c>
      <c r="M153" s="54" t="s">
        <v>128</v>
      </c>
      <c r="N153" s="54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2:30" ht="12.75">
      <c r="B154" s="50"/>
      <c r="C154" s="47"/>
      <c r="K154" s="74" t="s">
        <v>7</v>
      </c>
      <c r="M154" s="54" t="s">
        <v>266</v>
      </c>
      <c r="N154" s="54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2:30" ht="15">
      <c r="B155" s="50"/>
      <c r="C155" s="47"/>
      <c r="K155" s="75" t="s">
        <v>319</v>
      </c>
      <c r="M155" s="76" t="str">
        <f>K155</f>
        <v>31 Mar 2010</v>
      </c>
      <c r="N155" s="76"/>
      <c r="Q155" s="39"/>
      <c r="R155" s="39"/>
      <c r="S155" s="39"/>
      <c r="T155" s="39"/>
      <c r="U155" s="39"/>
      <c r="V155" s="39"/>
      <c r="W155" s="39"/>
      <c r="X155" s="77"/>
      <c r="Y155" s="77"/>
      <c r="Z155" s="39"/>
      <c r="AA155" s="77"/>
      <c r="AB155" s="77"/>
      <c r="AC155" s="39"/>
      <c r="AD155" s="39"/>
    </row>
    <row r="156" spans="2:30" ht="12.75">
      <c r="B156" s="50"/>
      <c r="C156" s="47"/>
      <c r="K156" s="54" t="s">
        <v>8</v>
      </c>
      <c r="M156" s="54" t="s">
        <v>8</v>
      </c>
      <c r="N156" s="54"/>
      <c r="Q156" s="39"/>
      <c r="R156" s="39"/>
      <c r="S156" s="192"/>
      <c r="T156" s="39"/>
      <c r="U156" s="192"/>
      <c r="V156" s="192"/>
      <c r="W156" s="39"/>
      <c r="X156" s="39"/>
      <c r="Y156" s="39"/>
      <c r="Z156" s="39"/>
      <c r="AA156" s="39"/>
      <c r="AB156" s="39"/>
      <c r="AC156" s="39"/>
      <c r="AD156" s="39"/>
    </row>
    <row r="157" spans="2:30" ht="12.75">
      <c r="B157" s="50"/>
      <c r="C157" s="47"/>
      <c r="K157" s="54"/>
      <c r="M157" s="54"/>
      <c r="N157" s="54"/>
      <c r="Q157" s="39"/>
      <c r="R157" s="39"/>
      <c r="S157" s="41"/>
      <c r="T157" s="41"/>
      <c r="U157" s="41"/>
      <c r="V157" s="41"/>
      <c r="W157" s="39"/>
      <c r="X157" s="39"/>
      <c r="Y157" s="39"/>
      <c r="Z157" s="39"/>
      <c r="AA157" s="39"/>
      <c r="AB157" s="39"/>
      <c r="AC157" s="39"/>
      <c r="AD157" s="39"/>
    </row>
    <row r="158" spans="2:30" ht="12.75">
      <c r="B158" s="50"/>
      <c r="C158" s="47" t="s">
        <v>174</v>
      </c>
      <c r="K158" s="59">
        <v>0</v>
      </c>
      <c r="M158" s="59">
        <v>0</v>
      </c>
      <c r="N158" s="54"/>
      <c r="Q158" s="39"/>
      <c r="R158" s="39"/>
      <c r="S158" s="41"/>
      <c r="T158" s="41"/>
      <c r="U158" s="41"/>
      <c r="V158" s="41"/>
      <c r="W158" s="39"/>
      <c r="X158" s="39"/>
      <c r="Y158" s="39"/>
      <c r="Z158" s="39"/>
      <c r="AA158" s="39"/>
      <c r="AB158" s="39"/>
      <c r="AC158" s="39"/>
      <c r="AD158" s="39"/>
    </row>
    <row r="159" spans="2:30" ht="12.75">
      <c r="B159" s="50"/>
      <c r="C159" s="47" t="s">
        <v>175</v>
      </c>
      <c r="K159" s="13">
        <v>45644</v>
      </c>
      <c r="M159" s="59">
        <v>49376</v>
      </c>
      <c r="N159" s="59"/>
      <c r="O159" s="59"/>
      <c r="P159" s="13"/>
      <c r="Q159" s="39"/>
      <c r="R159" s="41"/>
      <c r="S159" s="41"/>
      <c r="T159" s="41"/>
      <c r="U159" s="41"/>
      <c r="V159" s="41"/>
      <c r="W159" s="39"/>
      <c r="X159" s="39"/>
      <c r="Y159" s="41"/>
      <c r="Z159" s="39"/>
      <c r="AA159" s="39"/>
      <c r="AB159" s="41"/>
      <c r="AC159" s="39"/>
      <c r="AD159" s="39"/>
    </row>
    <row r="160" spans="2:30" ht="12.75">
      <c r="B160" s="50"/>
      <c r="C160" s="47" t="s">
        <v>219</v>
      </c>
      <c r="K160" s="13">
        <v>42969</v>
      </c>
      <c r="M160" s="59">
        <v>42969</v>
      </c>
      <c r="N160" s="59"/>
      <c r="O160" s="59"/>
      <c r="P160" s="13"/>
      <c r="Q160" s="39"/>
      <c r="R160" s="41"/>
      <c r="S160" s="41"/>
      <c r="T160" s="41"/>
      <c r="U160" s="41"/>
      <c r="V160" s="41"/>
      <c r="W160" s="39"/>
      <c r="X160" s="39"/>
      <c r="Y160" s="41"/>
      <c r="Z160" s="39"/>
      <c r="AA160" s="39"/>
      <c r="AB160" s="41"/>
      <c r="AC160" s="39"/>
      <c r="AD160" s="41"/>
    </row>
    <row r="161" spans="2:30" ht="12.75">
      <c r="B161" s="50"/>
      <c r="P161" s="13"/>
      <c r="Q161" s="39"/>
      <c r="R161" s="41"/>
      <c r="S161" s="41"/>
      <c r="T161" s="41"/>
      <c r="U161" s="41"/>
      <c r="V161" s="41"/>
      <c r="W161" s="39"/>
      <c r="X161" s="41"/>
      <c r="Y161" s="39"/>
      <c r="Z161" s="39"/>
      <c r="AA161" s="41"/>
      <c r="AB161" s="41"/>
      <c r="AC161" s="39"/>
      <c r="AD161" s="41"/>
    </row>
    <row r="162" spans="1:30" ht="15" customHeight="1">
      <c r="A162" s="69"/>
      <c r="B162" s="5" t="s">
        <v>176</v>
      </c>
      <c r="C162" s="5" t="s">
        <v>348</v>
      </c>
      <c r="E162" s="72"/>
      <c r="F162" s="72"/>
      <c r="G162" s="72"/>
      <c r="H162" s="72"/>
      <c r="I162" s="72"/>
      <c r="J162" s="72"/>
      <c r="K162" s="80"/>
      <c r="Q162" s="39"/>
      <c r="R162" s="174"/>
      <c r="S162" s="41"/>
      <c r="T162" s="41"/>
      <c r="U162" s="41"/>
      <c r="V162" s="41"/>
      <c r="W162" s="39"/>
      <c r="X162" s="39"/>
      <c r="Y162" s="39"/>
      <c r="Z162" s="39"/>
      <c r="AA162" s="39"/>
      <c r="AB162" s="39"/>
      <c r="AC162" s="39"/>
      <c r="AD162" s="39"/>
    </row>
    <row r="163" spans="1:30" ht="15" customHeight="1">
      <c r="A163" s="69"/>
      <c r="B163" s="67"/>
      <c r="C163" s="67"/>
      <c r="E163" s="72"/>
      <c r="F163" s="72"/>
      <c r="G163" s="72"/>
      <c r="H163" s="72"/>
      <c r="I163" s="72"/>
      <c r="J163" s="72"/>
      <c r="K163" s="80"/>
      <c r="L163" s="13"/>
      <c r="M163" s="81" t="s">
        <v>8</v>
      </c>
      <c r="N163" s="81"/>
      <c r="P163" s="72"/>
      <c r="Q163" s="39"/>
      <c r="R163" s="174"/>
      <c r="S163" s="17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19" ht="15" customHeight="1" thickBot="1">
      <c r="A164" s="69"/>
      <c r="B164" s="67"/>
      <c r="C164" s="67" t="s">
        <v>177</v>
      </c>
      <c r="E164" s="72"/>
      <c r="F164" s="72"/>
      <c r="G164" s="72"/>
      <c r="H164" s="72"/>
      <c r="I164" s="72"/>
      <c r="J164" s="72"/>
      <c r="K164" s="80"/>
      <c r="L164" s="13"/>
      <c r="M164" s="83">
        <v>45157</v>
      </c>
      <c r="N164" s="174"/>
      <c r="P164" s="72"/>
      <c r="R164" s="72"/>
      <c r="S164" s="72"/>
    </row>
    <row r="165" spans="1:19" ht="15" customHeight="1">
      <c r="A165" s="69"/>
      <c r="B165" s="67"/>
      <c r="C165" s="67"/>
      <c r="E165" s="72"/>
      <c r="F165" s="72"/>
      <c r="G165" s="72"/>
      <c r="H165" s="72"/>
      <c r="I165" s="72"/>
      <c r="J165" s="72"/>
      <c r="K165" s="80"/>
      <c r="L165" s="13"/>
      <c r="M165" s="72"/>
      <c r="N165" s="72"/>
      <c r="P165" s="72"/>
      <c r="R165" s="72"/>
      <c r="S165" s="72"/>
    </row>
    <row r="166" spans="1:19" ht="15" customHeight="1">
      <c r="A166" s="69"/>
      <c r="B166" s="67"/>
      <c r="C166" s="67" t="s">
        <v>253</v>
      </c>
      <c r="E166" s="72"/>
      <c r="F166" s="72"/>
      <c r="G166" s="72"/>
      <c r="H166" s="72"/>
      <c r="I166" s="72"/>
      <c r="J166" s="72"/>
      <c r="K166" s="80"/>
      <c r="P166" s="72"/>
      <c r="R166" s="72"/>
      <c r="S166" s="72"/>
    </row>
    <row r="167" spans="1:19" ht="15" customHeight="1">
      <c r="A167" s="69"/>
      <c r="B167" s="67"/>
      <c r="C167" s="67"/>
      <c r="D167" s="5" t="s">
        <v>251</v>
      </c>
      <c r="E167" s="72"/>
      <c r="F167" s="72"/>
      <c r="G167" s="72"/>
      <c r="H167" s="72"/>
      <c r="I167" s="72"/>
      <c r="J167" s="72"/>
      <c r="K167" s="80"/>
      <c r="M167" s="13">
        <v>86633</v>
      </c>
      <c r="N167" s="72"/>
      <c r="P167" s="72"/>
      <c r="R167" s="72"/>
      <c r="S167" s="72"/>
    </row>
    <row r="168" spans="1:19" ht="15" customHeight="1">
      <c r="A168" s="69"/>
      <c r="B168" s="67"/>
      <c r="C168" s="67"/>
      <c r="D168" s="5" t="s">
        <v>349</v>
      </c>
      <c r="E168" s="72"/>
      <c r="F168" s="72"/>
      <c r="G168" s="72"/>
      <c r="H168" s="72"/>
      <c r="I168" s="72"/>
      <c r="J168" s="72"/>
      <c r="K168" s="80"/>
      <c r="M168" s="13">
        <v>-55012</v>
      </c>
      <c r="N168" s="72"/>
      <c r="P168" s="72"/>
      <c r="R168" s="72"/>
      <c r="S168" s="72"/>
    </row>
    <row r="169" spans="1:19" ht="15" customHeight="1">
      <c r="A169" s="69"/>
      <c r="B169" s="67"/>
      <c r="C169" s="67"/>
      <c r="D169" s="5" t="s">
        <v>317</v>
      </c>
      <c r="E169" s="72"/>
      <c r="F169" s="72"/>
      <c r="G169" s="72"/>
      <c r="H169" s="72"/>
      <c r="I169" s="72"/>
      <c r="J169" s="72"/>
      <c r="K169" s="80"/>
      <c r="M169" s="2">
        <v>-1737</v>
      </c>
      <c r="N169" s="2"/>
      <c r="P169" s="72"/>
      <c r="R169" s="72"/>
      <c r="S169" s="72"/>
    </row>
    <row r="170" spans="1:19" ht="15" customHeight="1" thickBot="1">
      <c r="A170" s="69"/>
      <c r="B170" s="67"/>
      <c r="C170" s="67"/>
      <c r="D170" s="5" t="s">
        <v>252</v>
      </c>
      <c r="E170" s="72"/>
      <c r="F170" s="72"/>
      <c r="G170" s="72"/>
      <c r="H170" s="72"/>
      <c r="I170" s="72"/>
      <c r="J170" s="72"/>
      <c r="K170" s="80"/>
      <c r="M170" s="163">
        <f>SUM(M167:M169)</f>
        <v>29884</v>
      </c>
      <c r="N170" s="174"/>
      <c r="O170" s="72"/>
      <c r="P170" s="72"/>
      <c r="R170" s="72"/>
      <c r="S170" s="72"/>
    </row>
    <row r="171" spans="1:19" ht="15" customHeight="1">
      <c r="A171" s="69"/>
      <c r="B171" s="67"/>
      <c r="C171" s="67"/>
      <c r="E171" s="72"/>
      <c r="F171" s="72"/>
      <c r="G171" s="72"/>
      <c r="H171" s="72"/>
      <c r="I171" s="72"/>
      <c r="J171" s="72"/>
      <c r="K171" s="80"/>
      <c r="M171" s="72"/>
      <c r="P171" s="72"/>
      <c r="R171" s="72"/>
      <c r="S171" s="72"/>
    </row>
    <row r="172" spans="1:19" ht="15" customHeight="1" thickBot="1">
      <c r="A172" s="69"/>
      <c r="B172" s="72"/>
      <c r="C172" s="68" t="s">
        <v>178</v>
      </c>
      <c r="D172" s="72"/>
      <c r="E172" s="72"/>
      <c r="F172" s="72"/>
      <c r="G172" s="72"/>
      <c r="H172" s="72"/>
      <c r="I172" s="72"/>
      <c r="J172" s="72"/>
      <c r="K172" s="72"/>
      <c r="M172" s="83">
        <v>29884</v>
      </c>
      <c r="N172" s="174"/>
      <c r="P172" s="72"/>
      <c r="R172" s="72">
        <v>9982</v>
      </c>
      <c r="S172" s="72"/>
    </row>
    <row r="173" spans="1:19" ht="15" customHeight="1">
      <c r="A173" s="69"/>
      <c r="B173" s="72"/>
      <c r="C173" s="68"/>
      <c r="D173" s="72"/>
      <c r="E173" s="72"/>
      <c r="F173" s="72"/>
      <c r="G173" s="72"/>
      <c r="H173" s="72"/>
      <c r="I173" s="72"/>
      <c r="J173" s="72"/>
      <c r="K173" s="72"/>
      <c r="M173" s="72"/>
      <c r="N173" s="72"/>
      <c r="O173" s="72"/>
      <c r="P173" s="72"/>
      <c r="Q173" s="72"/>
      <c r="R173" s="72"/>
      <c r="S173" s="72"/>
    </row>
    <row r="174" spans="1:19" ht="15" customHeight="1">
      <c r="A174" s="69"/>
      <c r="B174" s="72"/>
      <c r="C174" s="68"/>
      <c r="D174" s="72"/>
      <c r="E174" s="72"/>
      <c r="F174" s="72"/>
      <c r="G174" s="72"/>
      <c r="H174" s="72"/>
      <c r="I174" s="72"/>
      <c r="J174" s="72"/>
      <c r="K174" s="72"/>
      <c r="M174" s="72"/>
      <c r="N174" s="72"/>
      <c r="O174" s="72"/>
      <c r="P174" s="72"/>
      <c r="Q174" s="72"/>
      <c r="R174" s="72"/>
      <c r="S174" s="72"/>
    </row>
    <row r="175" spans="1:19" ht="15" customHeight="1">
      <c r="A175" s="84" t="s">
        <v>179</v>
      </c>
      <c r="B175" s="85" t="s">
        <v>180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</row>
    <row r="176" spans="1:10" s="72" customFormat="1" ht="15" customHeight="1">
      <c r="A176" s="84"/>
      <c r="B176" s="72" t="s">
        <v>222</v>
      </c>
      <c r="E176" s="62"/>
      <c r="F176" s="62"/>
      <c r="G176" s="62"/>
      <c r="H176" s="62"/>
      <c r="J176" s="62"/>
    </row>
    <row r="177" spans="1:10" s="72" customFormat="1" ht="15" customHeight="1">
      <c r="A177" s="84"/>
      <c r="D177" s="68"/>
      <c r="E177" s="62"/>
      <c r="F177" s="62"/>
      <c r="G177" s="62"/>
      <c r="H177" s="62"/>
      <c r="J177" s="62"/>
    </row>
    <row r="178" spans="2:19" ht="12.75">
      <c r="B178" s="72"/>
      <c r="C178" s="72"/>
      <c r="D178" s="68"/>
      <c r="E178" s="72"/>
      <c r="F178" s="72"/>
      <c r="G178" s="72"/>
      <c r="H178" s="72"/>
      <c r="I178" s="72"/>
      <c r="J178" s="86"/>
      <c r="K178" s="13"/>
      <c r="L178" s="86"/>
      <c r="M178" s="13"/>
      <c r="N178" s="13"/>
      <c r="O178" s="13"/>
      <c r="P178" s="13"/>
      <c r="Q178" s="13"/>
      <c r="R178" s="72"/>
      <c r="S178" s="72"/>
    </row>
    <row r="179" spans="1:17" ht="12.75">
      <c r="A179" s="1" t="s">
        <v>181</v>
      </c>
      <c r="B179" s="88" t="s">
        <v>182</v>
      </c>
      <c r="L179" s="82"/>
      <c r="Q179" s="13"/>
    </row>
    <row r="180" spans="1:2" ht="12.75">
      <c r="A180" s="14"/>
      <c r="B180" s="14" t="s">
        <v>350</v>
      </c>
    </row>
    <row r="181" spans="1:14" ht="12.75">
      <c r="A181" s="14"/>
      <c r="B181" s="61"/>
      <c r="M181" s="79" t="s">
        <v>8</v>
      </c>
      <c r="N181" s="79"/>
    </row>
    <row r="182" spans="2:14" ht="12.75">
      <c r="B182" s="49" t="s">
        <v>183</v>
      </c>
      <c r="M182" s="43"/>
      <c r="N182" s="43"/>
    </row>
    <row r="183" spans="2:14" ht="13.5" thickBot="1">
      <c r="B183" s="49" t="s">
        <v>184</v>
      </c>
      <c r="M183" s="126">
        <v>29304</v>
      </c>
      <c r="N183" s="123"/>
    </row>
    <row r="184" spans="10:14" ht="13.5" thickTop="1">
      <c r="J184" s="73"/>
      <c r="M184" s="87"/>
      <c r="N184" s="87"/>
    </row>
    <row r="185" spans="2:14" ht="12.75">
      <c r="B185" s="50" t="s">
        <v>185</v>
      </c>
      <c r="F185" s="200"/>
      <c r="G185" s="200"/>
      <c r="H185" s="200"/>
      <c r="J185" s="73"/>
      <c r="M185" s="90"/>
      <c r="N185" s="90"/>
    </row>
    <row r="186" spans="2:16" ht="13.5" thickBot="1">
      <c r="B186" s="50" t="s">
        <v>184</v>
      </c>
      <c r="F186" s="200"/>
      <c r="G186" s="200"/>
      <c r="H186" s="200"/>
      <c r="J186" s="73"/>
      <c r="M186" s="91">
        <v>277755</v>
      </c>
      <c r="N186" s="65"/>
      <c r="P186" s="39"/>
    </row>
    <row r="187" spans="2:17" ht="13.5" thickTop="1">
      <c r="B187" s="50"/>
      <c r="F187" s="200"/>
      <c r="G187" s="200"/>
      <c r="H187" s="200"/>
      <c r="J187" s="201"/>
      <c r="L187" s="2"/>
      <c r="Q187" s="51"/>
    </row>
    <row r="188" spans="2:12" ht="12.75">
      <c r="B188" s="50"/>
      <c r="F188" s="200"/>
      <c r="G188" s="200"/>
      <c r="H188" s="200"/>
      <c r="L188" s="200"/>
    </row>
    <row r="189" spans="1:17" ht="12.75">
      <c r="A189" s="1" t="s">
        <v>186</v>
      </c>
      <c r="B189" s="63" t="s">
        <v>187</v>
      </c>
      <c r="J189" s="201"/>
      <c r="L189" s="51"/>
      <c r="Q189" s="51"/>
    </row>
    <row r="190" spans="1:2" ht="12.75">
      <c r="A190" s="14"/>
      <c r="B190" s="14" t="s">
        <v>188</v>
      </c>
    </row>
    <row r="191" spans="1:17" ht="12.75">
      <c r="A191" s="14"/>
      <c r="B191" s="14"/>
      <c r="L191" s="48"/>
      <c r="Q191" s="48"/>
    </row>
    <row r="192" spans="1:2" ht="12.75">
      <c r="A192" s="14"/>
      <c r="B192" s="14"/>
    </row>
    <row r="193" spans="1:17" ht="12.75">
      <c r="A193" s="1" t="s">
        <v>189</v>
      </c>
      <c r="B193" s="88" t="s">
        <v>190</v>
      </c>
      <c r="L193" s="77"/>
      <c r="Q193" s="77"/>
    </row>
    <row r="194" spans="1:2" ht="12.75">
      <c r="A194" s="14"/>
      <c r="B194" s="14" t="s">
        <v>191</v>
      </c>
    </row>
    <row r="195" spans="1:2" ht="12.75">
      <c r="A195" s="14"/>
      <c r="B195" s="14"/>
    </row>
    <row r="196" ht="12.75">
      <c r="B196" s="50"/>
    </row>
    <row r="197" spans="1:2" ht="12.75">
      <c r="A197" s="46" t="s">
        <v>192</v>
      </c>
      <c r="B197" s="4" t="s">
        <v>193</v>
      </c>
    </row>
    <row r="198" ht="12.75">
      <c r="B198" s="49" t="s">
        <v>351</v>
      </c>
    </row>
    <row r="199" ht="12.75">
      <c r="B199" s="50"/>
    </row>
    <row r="200" ht="12.75">
      <c r="B200" s="50"/>
    </row>
    <row r="201" spans="1:2" ht="12.75">
      <c r="A201" s="46" t="s">
        <v>194</v>
      </c>
      <c r="B201" s="4" t="s">
        <v>352</v>
      </c>
    </row>
    <row r="202" ht="12.75">
      <c r="A202" s="1"/>
    </row>
    <row r="203" spans="1:3" ht="12.75">
      <c r="A203" s="46"/>
      <c r="B203" s="4" t="s">
        <v>16</v>
      </c>
      <c r="C203" s="4" t="s">
        <v>195</v>
      </c>
    </row>
    <row r="204" spans="1:3" ht="12.75">
      <c r="A204" s="46"/>
      <c r="C204" s="5" t="s">
        <v>353</v>
      </c>
    </row>
    <row r="205" spans="1:3" ht="12.75">
      <c r="A205" s="46"/>
      <c r="C205" s="5" t="s">
        <v>302</v>
      </c>
    </row>
    <row r="206" ht="13.5" customHeight="1">
      <c r="A206" s="46"/>
    </row>
    <row r="207" spans="2:15" ht="12.75">
      <c r="B207" s="4"/>
      <c r="J207" s="54" t="s">
        <v>5</v>
      </c>
      <c r="K207" s="54" t="s">
        <v>211</v>
      </c>
      <c r="M207" s="54" t="s">
        <v>128</v>
      </c>
      <c r="N207" s="54"/>
      <c r="O207" s="5" t="s">
        <v>129</v>
      </c>
    </row>
    <row r="208" spans="2:15" ht="15" customHeight="1">
      <c r="B208" s="4"/>
      <c r="J208" s="74" t="s">
        <v>7</v>
      </c>
      <c r="K208" s="74" t="s">
        <v>7</v>
      </c>
      <c r="M208" s="54" t="s">
        <v>266</v>
      </c>
      <c r="N208" s="54"/>
      <c r="O208" s="54" t="s">
        <v>266</v>
      </c>
    </row>
    <row r="209" spans="2:15" ht="15">
      <c r="B209" s="4"/>
      <c r="J209" s="125" t="s">
        <v>319</v>
      </c>
      <c r="K209" s="125" t="s">
        <v>320</v>
      </c>
      <c r="M209" s="76" t="str">
        <f>J209</f>
        <v>31 Mar 2010</v>
      </c>
      <c r="N209" s="76"/>
      <c r="O209" s="76" t="str">
        <f>K209</f>
        <v>31 Mar 2009</v>
      </c>
    </row>
    <row r="210" spans="2:15" ht="12.75">
      <c r="B210" s="4"/>
      <c r="J210" s="93"/>
      <c r="K210" s="97"/>
      <c r="M210" s="93"/>
      <c r="N210" s="93"/>
      <c r="O210" s="97"/>
    </row>
    <row r="211" spans="2:3" ht="12.75">
      <c r="B211" s="4"/>
      <c r="C211" s="5" t="s">
        <v>354</v>
      </c>
    </row>
    <row r="212" spans="2:15" ht="12.75">
      <c r="B212" s="4"/>
      <c r="C212" s="94"/>
      <c r="D212" s="5" t="s">
        <v>244</v>
      </c>
      <c r="J212" s="13">
        <f>PL!F39</f>
        <v>-41512</v>
      </c>
      <c r="K212" s="13">
        <f>PL!H39</f>
        <v>-6529</v>
      </c>
      <c r="M212" s="13">
        <f>PL!J39</f>
        <v>-41074</v>
      </c>
      <c r="N212" s="13"/>
      <c r="O212" s="2">
        <f>PL!L39</f>
        <v>-42404</v>
      </c>
    </row>
    <row r="213" spans="2:15" ht="12.75">
      <c r="B213" s="50"/>
      <c r="C213" s="5" t="s">
        <v>201</v>
      </c>
      <c r="J213" s="13">
        <f>'BS'!D39</f>
        <v>757473</v>
      </c>
      <c r="K213" s="13">
        <v>730364</v>
      </c>
      <c r="M213" s="13">
        <f>J213</f>
        <v>757473</v>
      </c>
      <c r="N213" s="13"/>
      <c r="O213" s="2">
        <v>730364</v>
      </c>
    </row>
    <row r="214" spans="2:4" ht="12.75">
      <c r="B214" s="50"/>
      <c r="D214" s="5" t="s">
        <v>212</v>
      </c>
    </row>
    <row r="215" spans="2:15" ht="13.5" thickBot="1">
      <c r="B215" s="50"/>
      <c r="C215" s="5" t="s">
        <v>355</v>
      </c>
      <c r="J215" s="95">
        <f>+J212/J213*100</f>
        <v>-5.4803273516019715</v>
      </c>
      <c r="K215" s="95">
        <f>+K212/K213*100</f>
        <v>-0.8939378173075343</v>
      </c>
      <c r="M215" s="96">
        <f>+M212/M213*100</f>
        <v>-5.422503508375876</v>
      </c>
      <c r="N215" s="96"/>
      <c r="O215" s="96">
        <f>+O212/O213*100</f>
        <v>-5.8058721404669456</v>
      </c>
    </row>
    <row r="216" spans="2:12" ht="13.5" thickTop="1">
      <c r="B216" s="50"/>
      <c r="L216" s="82"/>
    </row>
    <row r="217" spans="2:3" ht="12.75">
      <c r="B217" s="4" t="s">
        <v>196</v>
      </c>
      <c r="C217" s="4" t="s">
        <v>197</v>
      </c>
    </row>
    <row r="218" spans="2:3" ht="12.75">
      <c r="B218" s="50"/>
      <c r="C218" s="5" t="s">
        <v>356</v>
      </c>
    </row>
    <row r="219" spans="2:3" ht="12.75">
      <c r="B219" s="50"/>
      <c r="C219" s="5" t="s">
        <v>357</v>
      </c>
    </row>
    <row r="220" spans="2:3" ht="12.75">
      <c r="B220" s="50"/>
      <c r="C220" s="5" t="s">
        <v>358</v>
      </c>
    </row>
    <row r="221" ht="12.75">
      <c r="B221" s="50"/>
    </row>
    <row r="222" spans="2:19" ht="12.75">
      <c r="B222" s="50"/>
      <c r="C222" s="94"/>
      <c r="J222" s="54" t="s">
        <v>5</v>
      </c>
      <c r="K222" s="54" t="s">
        <v>211</v>
      </c>
      <c r="M222" s="54" t="s">
        <v>128</v>
      </c>
      <c r="N222" s="54"/>
      <c r="O222" s="5" t="s">
        <v>129</v>
      </c>
      <c r="S222" s="54"/>
    </row>
    <row r="223" spans="2:19" ht="12.75">
      <c r="B223" s="50"/>
      <c r="C223" s="94"/>
      <c r="J223" s="74" t="s">
        <v>7</v>
      </c>
      <c r="K223" s="74" t="s">
        <v>7</v>
      </c>
      <c r="M223" s="54" t="str">
        <f>M208</f>
        <v>period to date</v>
      </c>
      <c r="N223" s="54"/>
      <c r="O223" s="54" t="str">
        <f>O208</f>
        <v>period to date</v>
      </c>
      <c r="S223" s="55"/>
    </row>
    <row r="224" spans="2:19" ht="15">
      <c r="B224" s="50"/>
      <c r="C224" s="94"/>
      <c r="J224" s="125" t="s">
        <v>319</v>
      </c>
      <c r="K224" s="125" t="s">
        <v>320</v>
      </c>
      <c r="M224" s="76" t="str">
        <f>J224</f>
        <v>31 Mar 2010</v>
      </c>
      <c r="N224" s="76"/>
      <c r="O224" s="76" t="str">
        <f>K224</f>
        <v>31 Mar 2009</v>
      </c>
      <c r="S224" s="193"/>
    </row>
    <row r="225" spans="2:15" ht="12.75">
      <c r="B225" s="50"/>
      <c r="C225" s="94"/>
      <c r="J225" s="97" t="s">
        <v>8</v>
      </c>
      <c r="K225" s="97" t="s">
        <v>8</v>
      </c>
      <c r="M225" s="97" t="s">
        <v>8</v>
      </c>
      <c r="N225" s="97"/>
      <c r="O225" s="97" t="s">
        <v>8</v>
      </c>
    </row>
    <row r="226" spans="2:3" ht="12.75">
      <c r="B226" s="50"/>
      <c r="C226" s="94"/>
    </row>
    <row r="227" spans="2:15" ht="12.75">
      <c r="B227" s="50"/>
      <c r="C227" s="5" t="s">
        <v>354</v>
      </c>
      <c r="J227" s="13">
        <f>J212</f>
        <v>-41512</v>
      </c>
      <c r="K227" s="13">
        <f>K212</f>
        <v>-6529</v>
      </c>
      <c r="M227" s="13">
        <f>M212</f>
        <v>-41074</v>
      </c>
      <c r="N227" s="13"/>
      <c r="O227" s="13">
        <f>O212</f>
        <v>-42404</v>
      </c>
    </row>
    <row r="228" spans="2:14" ht="12.75">
      <c r="B228" s="50"/>
      <c r="D228" s="5" t="s">
        <v>213</v>
      </c>
      <c r="J228" s="13"/>
      <c r="M228" s="13"/>
      <c r="N228" s="13"/>
    </row>
    <row r="229" spans="2:19" ht="12.75">
      <c r="B229" s="50"/>
      <c r="C229" s="13" t="s">
        <v>198</v>
      </c>
      <c r="J229" s="13">
        <v>547</v>
      </c>
      <c r="K229" s="123">
        <v>512</v>
      </c>
      <c r="M229" s="13">
        <v>1640</v>
      </c>
      <c r="N229" s="13"/>
      <c r="O229" s="123">
        <v>1537</v>
      </c>
      <c r="Q229" s="13"/>
      <c r="S229" s="82"/>
    </row>
    <row r="230" spans="2:19" ht="12.75">
      <c r="B230" s="50"/>
      <c r="C230" s="13" t="s">
        <v>199</v>
      </c>
      <c r="J230" s="40">
        <v>532</v>
      </c>
      <c r="K230" s="89">
        <v>497</v>
      </c>
      <c r="M230" s="40">
        <v>1595</v>
      </c>
      <c r="N230" s="40"/>
      <c r="O230" s="89">
        <v>1591</v>
      </c>
      <c r="Q230" s="13"/>
      <c r="S230" s="82"/>
    </row>
    <row r="231" spans="2:14" ht="12.75">
      <c r="B231" s="50"/>
      <c r="C231" s="5" t="s">
        <v>359</v>
      </c>
      <c r="J231" s="39"/>
      <c r="M231" s="39"/>
      <c r="N231" s="39"/>
    </row>
    <row r="232" spans="2:19" ht="12.75">
      <c r="B232" s="50"/>
      <c r="D232" s="5" t="s">
        <v>245</v>
      </c>
      <c r="J232" s="40">
        <f>SUM(J227:J230)</f>
        <v>-40433</v>
      </c>
      <c r="K232" s="40">
        <f>SUM(K227:K230)</f>
        <v>-5520</v>
      </c>
      <c r="M232" s="40">
        <f>SUM(M227:M230)</f>
        <v>-37839</v>
      </c>
      <c r="N232" s="40"/>
      <c r="O232" s="40">
        <f>SUM(O227:O230)</f>
        <v>-39276</v>
      </c>
      <c r="S232" s="82"/>
    </row>
    <row r="233" spans="2:19" ht="12.75">
      <c r="B233" s="50"/>
      <c r="J233" s="13"/>
      <c r="K233" s="13"/>
      <c r="L233" s="13"/>
      <c r="M233" s="13"/>
      <c r="N233" s="13"/>
      <c r="S233" s="13"/>
    </row>
    <row r="234" spans="2:15" ht="15">
      <c r="B234" s="50"/>
      <c r="J234" s="98" t="s">
        <v>200</v>
      </c>
      <c r="K234" s="98" t="s">
        <v>200</v>
      </c>
      <c r="M234" s="98" t="s">
        <v>200</v>
      </c>
      <c r="N234" s="98"/>
      <c r="O234" s="98" t="s">
        <v>200</v>
      </c>
    </row>
    <row r="235" spans="2:15" ht="12.75">
      <c r="B235" s="50"/>
      <c r="C235" s="5" t="s">
        <v>201</v>
      </c>
      <c r="J235" s="99">
        <f>J213</f>
        <v>757473</v>
      </c>
      <c r="K235" s="99">
        <f>K213</f>
        <v>730364</v>
      </c>
      <c r="M235" s="99">
        <f>M213</f>
        <v>757473</v>
      </c>
      <c r="N235" s="99"/>
      <c r="O235" s="99">
        <f>O213</f>
        <v>730364</v>
      </c>
    </row>
    <row r="236" spans="2:3" ht="12.75">
      <c r="B236" s="50"/>
      <c r="C236" s="5" t="s">
        <v>202</v>
      </c>
    </row>
    <row r="237" spans="2:17" ht="12.75">
      <c r="B237" s="50"/>
      <c r="C237" s="94"/>
      <c r="D237" s="5" t="s">
        <v>203</v>
      </c>
      <c r="J237" s="99">
        <v>345981</v>
      </c>
      <c r="K237" s="59">
        <v>373089</v>
      </c>
      <c r="M237" s="99">
        <v>345981</v>
      </c>
      <c r="N237" s="99"/>
      <c r="O237" s="59">
        <v>373089</v>
      </c>
      <c r="Q237" s="13"/>
    </row>
    <row r="238" spans="2:15" ht="12.75">
      <c r="B238" s="50"/>
      <c r="C238" s="94"/>
      <c r="D238" s="5" t="s">
        <v>204</v>
      </c>
      <c r="J238" s="89">
        <v>171283</v>
      </c>
      <c r="K238" s="89">
        <v>171283</v>
      </c>
      <c r="M238" s="89">
        <v>171283</v>
      </c>
      <c r="N238" s="122"/>
      <c r="O238" s="89">
        <v>171283</v>
      </c>
    </row>
    <row r="239" spans="2:14" ht="12.75">
      <c r="B239" s="50"/>
      <c r="C239" s="5" t="s">
        <v>214</v>
      </c>
      <c r="J239" s="39"/>
      <c r="M239" s="39"/>
      <c r="N239" s="39"/>
    </row>
    <row r="240" spans="2:15" ht="12.75">
      <c r="B240" s="50"/>
      <c r="D240" s="5" t="s">
        <v>215</v>
      </c>
      <c r="J240" s="122">
        <f>SUM(J235:J238)</f>
        <v>1274737</v>
      </c>
      <c r="K240" s="122">
        <f>SUM(K235:K238)</f>
        <v>1274736</v>
      </c>
      <c r="M240" s="122">
        <f>SUM(M235:M238)</f>
        <v>1274737</v>
      </c>
      <c r="N240" s="122"/>
      <c r="O240" s="122">
        <f>SUM(O235:O238)</f>
        <v>1274736</v>
      </c>
    </row>
    <row r="241" ht="12.75">
      <c r="B241" s="50"/>
    </row>
    <row r="242" spans="1:15" ht="13.5" thickBot="1">
      <c r="A242" s="5"/>
      <c r="C242" s="5" t="s">
        <v>360</v>
      </c>
      <c r="J242" s="100">
        <f>+J232/J240*100</f>
        <v>-3.1718699621961237</v>
      </c>
      <c r="K242" s="100">
        <f>+K232/K240*100</f>
        <v>-0.43303083932673114</v>
      </c>
      <c r="M242" s="100">
        <f>+M232/M240*100</f>
        <v>-2.9683770063942605</v>
      </c>
      <c r="N242" s="100"/>
      <c r="O242" s="100">
        <f>+O232/O240*100</f>
        <v>-3.081108558948676</v>
      </c>
    </row>
    <row r="243" spans="1:17" ht="13.5" thickTop="1">
      <c r="A243" s="5"/>
      <c r="L243" s="101"/>
      <c r="Q243" s="101"/>
    </row>
    <row r="244" spans="1:17" ht="12.75">
      <c r="A244" s="5"/>
      <c r="C244" s="5" t="s">
        <v>361</v>
      </c>
      <c r="L244" s="101"/>
      <c r="Q244" s="101"/>
    </row>
    <row r="245" spans="1:17" ht="12.75">
      <c r="A245" s="5"/>
      <c r="L245" s="101"/>
      <c r="Q245" s="101"/>
    </row>
    <row r="246" spans="1:11" ht="12.75">
      <c r="A246" s="46" t="s">
        <v>205</v>
      </c>
      <c r="B246" s="4" t="s">
        <v>206</v>
      </c>
      <c r="J246" s="39"/>
      <c r="K246" s="39"/>
    </row>
    <row r="247" ht="12.75">
      <c r="A247" s="5"/>
    </row>
    <row r="248" spans="1:19" ht="12.75">
      <c r="A248" s="84"/>
      <c r="B248" s="68" t="s">
        <v>303</v>
      </c>
      <c r="C248" s="72"/>
      <c r="D248" s="72"/>
      <c r="E248" s="72"/>
      <c r="F248" s="72"/>
      <c r="G248" s="72"/>
      <c r="H248" s="72"/>
      <c r="I248" s="72"/>
      <c r="J248" s="62"/>
      <c r="K248" s="72"/>
      <c r="L248" s="72"/>
      <c r="M248" s="72"/>
      <c r="N248" s="72"/>
      <c r="O248" s="72"/>
      <c r="P248" s="72"/>
      <c r="Q248" s="72"/>
      <c r="R248" s="72"/>
      <c r="S248" s="72"/>
    </row>
    <row r="249" spans="1:19" ht="12.75">
      <c r="A249" s="84"/>
      <c r="B249" s="68" t="s">
        <v>234</v>
      </c>
      <c r="C249" s="72"/>
      <c r="D249" s="62"/>
      <c r="E249" s="72"/>
      <c r="F249" s="72"/>
      <c r="G249" s="72"/>
      <c r="H249" s="72"/>
      <c r="I249" s="72"/>
      <c r="J249" s="102"/>
      <c r="K249" s="72"/>
      <c r="L249" s="102"/>
      <c r="M249" s="72"/>
      <c r="N249" s="72"/>
      <c r="O249" s="72"/>
      <c r="P249" s="72"/>
      <c r="Q249" s="174"/>
      <c r="R249" s="72"/>
      <c r="S249" s="72"/>
    </row>
    <row r="250" ht="12.75">
      <c r="A250" s="5"/>
    </row>
    <row r="251" ht="15" customHeight="1">
      <c r="A251" s="5"/>
    </row>
    <row r="252" ht="12.75">
      <c r="A252" s="103" t="s">
        <v>207</v>
      </c>
    </row>
    <row r="253" ht="12.75">
      <c r="A253" s="104" t="s">
        <v>63</v>
      </c>
    </row>
    <row r="254" ht="12.75">
      <c r="A254" s="103"/>
    </row>
    <row r="255" ht="12.75">
      <c r="A255" s="103"/>
    </row>
    <row r="256" ht="12.75">
      <c r="A256" s="103" t="s">
        <v>208</v>
      </c>
    </row>
    <row r="257" ht="12.75">
      <c r="A257" s="103" t="s">
        <v>209</v>
      </c>
    </row>
    <row r="258" ht="12.75">
      <c r="A258" s="103"/>
    </row>
    <row r="259" ht="12.75">
      <c r="A259" s="105"/>
    </row>
    <row r="260" ht="12.75" customHeight="1">
      <c r="A260" s="103" t="s">
        <v>363</v>
      </c>
    </row>
    <row r="261" ht="14.25" customHeight="1">
      <c r="A261" s="103" t="s">
        <v>362</v>
      </c>
    </row>
    <row r="262" ht="12.75">
      <c r="A262" s="106"/>
    </row>
    <row r="263" ht="12.75">
      <c r="A263" s="5"/>
    </row>
    <row r="264" ht="12.75">
      <c r="A264" s="5"/>
    </row>
    <row r="265" ht="12.75">
      <c r="A265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90" r:id="rId1"/>
  <rowBreaks count="6" manualBreakCount="6">
    <brk id="60" max="255" man="1"/>
    <brk id="125" max="255" man="1"/>
    <brk id="187" max="255" man="1"/>
    <brk id="244" max="255" man="1"/>
    <brk id="261" max="255" man="1"/>
    <brk id="3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jocelyn_ngu</cp:lastModifiedBy>
  <cp:lastPrinted>2010-05-21T08:43:17Z</cp:lastPrinted>
  <dcterms:created xsi:type="dcterms:W3CDTF">1996-10-14T23:33:28Z</dcterms:created>
  <dcterms:modified xsi:type="dcterms:W3CDTF">2010-05-21T08:43:25Z</dcterms:modified>
  <cp:category/>
  <cp:version/>
  <cp:contentType/>
  <cp:contentStatus/>
</cp:coreProperties>
</file>